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15" windowHeight="11760"/>
  </bookViews>
  <sheets>
    <sheet name="TRACK" sheetId="1" r:id="rId1"/>
    <sheet name="FIELD" sheetId="2" r:id="rId2"/>
    <sheet name="ATHLETES" sheetId="4" r:id="rId3"/>
  </sheets>
  <definedNames>
    <definedName name="_xlnm.Print_Area" localSheetId="0">TRACK!$A$33:$G$33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6" i="1"/>
  <c r="E413"/>
  <c r="E414"/>
  <c r="E415"/>
  <c r="E416"/>
  <c r="E417"/>
  <c r="E418"/>
  <c r="E419"/>
  <c r="E420"/>
  <c r="E421"/>
  <c r="E422"/>
  <c r="E423"/>
  <c r="E424"/>
  <c r="E425"/>
  <c r="C399"/>
  <c r="C400"/>
  <c r="C401"/>
  <c r="D401" s="1"/>
  <c r="E401" s="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393"/>
  <c r="C394"/>
  <c r="C395"/>
  <c r="D395" s="1"/>
  <c r="E395" s="1"/>
  <c r="C396"/>
  <c r="D396" s="1"/>
  <c r="E396" s="1"/>
  <c r="C397"/>
  <c r="D397" s="1"/>
  <c r="E397" s="1"/>
  <c r="C398"/>
  <c r="D398"/>
  <c r="E398"/>
  <c r="D403"/>
  <c r="E403" s="1"/>
  <c r="C379"/>
  <c r="D379"/>
  <c r="E379"/>
  <c r="C380"/>
  <c r="C381"/>
  <c r="D381" s="1"/>
  <c r="E381" s="1"/>
  <c r="C382"/>
  <c r="C383"/>
  <c r="C384"/>
  <c r="D384" s="1"/>
  <c r="E384" s="1"/>
  <c r="C385"/>
  <c r="D385" s="1"/>
  <c r="E385" s="1"/>
  <c r="C386"/>
  <c r="D386"/>
  <c r="E386"/>
  <c r="C387"/>
  <c r="D387" s="1"/>
  <c r="E387" s="1"/>
  <c r="C388"/>
  <c r="D388" s="1"/>
  <c r="E388" s="1"/>
  <c r="C389"/>
  <c r="C390"/>
  <c r="D390"/>
  <c r="E390"/>
  <c r="C391"/>
  <c r="D391" s="1"/>
  <c r="E391" s="1"/>
  <c r="C392"/>
  <c r="D392" s="1"/>
  <c r="E392" s="1"/>
  <c r="C324"/>
  <c r="D324" s="1"/>
  <c r="E324" s="1"/>
  <c r="C325"/>
  <c r="C326"/>
  <c r="C327"/>
  <c r="C328"/>
  <c r="C329"/>
  <c r="C330"/>
  <c r="C331"/>
  <c r="D331" s="1"/>
  <c r="E331" s="1"/>
  <c r="C332"/>
  <c r="D332"/>
  <c r="E332"/>
  <c r="C333"/>
  <c r="C334"/>
  <c r="D334" s="1"/>
  <c r="E334" s="1"/>
  <c r="C335"/>
  <c r="C336"/>
  <c r="D336" s="1"/>
  <c r="E336" s="1"/>
  <c r="C337"/>
  <c r="D337" s="1"/>
  <c r="E337" s="1"/>
  <c r="C338"/>
  <c r="D338"/>
  <c r="E338"/>
  <c r="C339"/>
  <c r="D339" s="1"/>
  <c r="E339" s="1"/>
  <c r="C340"/>
  <c r="C341"/>
  <c r="C342"/>
  <c r="D342" s="1"/>
  <c r="E342" s="1"/>
  <c r="C343"/>
  <c r="C344"/>
  <c r="C345"/>
  <c r="C346"/>
  <c r="D346"/>
  <c r="E346"/>
  <c r="C347"/>
  <c r="D347" s="1"/>
  <c r="E347" s="1"/>
  <c r="C348"/>
  <c r="C349"/>
  <c r="C350"/>
  <c r="D350" s="1"/>
  <c r="E350" s="1"/>
  <c r="C351"/>
  <c r="D351"/>
  <c r="E351"/>
  <c r="C352"/>
  <c r="C353"/>
  <c r="D353" s="1"/>
  <c r="E353" s="1"/>
  <c r="C354"/>
  <c r="C355"/>
  <c r="C357"/>
  <c r="C358"/>
  <c r="D358" s="1"/>
  <c r="E358" s="1"/>
  <c r="C359"/>
  <c r="C360"/>
  <c r="D360"/>
  <c r="E360"/>
  <c r="C361"/>
  <c r="C362"/>
  <c r="D362" s="1"/>
  <c r="E362" s="1"/>
  <c r="C364"/>
  <c r="D364" s="1"/>
  <c r="E364" s="1"/>
  <c r="C365"/>
  <c r="C366"/>
  <c r="D366"/>
  <c r="E366"/>
  <c r="C367"/>
  <c r="D367" s="1"/>
  <c r="E367" s="1"/>
  <c r="C368"/>
  <c r="C369"/>
  <c r="C370"/>
  <c r="C371"/>
  <c r="C372"/>
  <c r="C373"/>
  <c r="C374"/>
  <c r="C375"/>
  <c r="C376"/>
  <c r="C377"/>
  <c r="D377" s="1"/>
  <c r="E377" s="1"/>
  <c r="C378"/>
  <c r="C213"/>
  <c r="D213" s="1"/>
  <c r="E213" s="1"/>
  <c r="C22" i="2"/>
  <c r="D22" s="1"/>
  <c r="E22" s="1"/>
  <c r="C23"/>
  <c r="C24"/>
  <c r="C25"/>
  <c r="C26"/>
  <c r="C27"/>
  <c r="C28"/>
  <c r="C29"/>
  <c r="C30"/>
  <c r="D30" s="1"/>
  <c r="E30" s="1"/>
  <c r="C192" i="1"/>
  <c r="B408" i="4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C31" i="2" l="1"/>
  <c r="C32"/>
  <c r="D32" s="1"/>
  <c r="E32" s="1"/>
  <c r="C33"/>
  <c r="D33" s="1"/>
  <c r="E33" s="1"/>
  <c r="C34"/>
  <c r="C35"/>
  <c r="C36"/>
  <c r="C37"/>
  <c r="C38"/>
  <c r="C39"/>
  <c r="D39" s="1"/>
  <c r="E39" s="1"/>
  <c r="C40"/>
  <c r="C41"/>
  <c r="D41"/>
  <c r="E41" s="1"/>
  <c r="C42"/>
  <c r="D42" s="1"/>
  <c r="E42" s="1"/>
  <c r="C43"/>
  <c r="D43" s="1"/>
  <c r="E43" s="1"/>
  <c r="C44"/>
  <c r="D44" s="1"/>
  <c r="E44" s="1"/>
  <c r="C45"/>
  <c r="D45" s="1"/>
  <c r="E45" s="1"/>
  <c r="C46"/>
  <c r="D46" s="1"/>
  <c r="E46" s="1"/>
  <c r="C47"/>
  <c r="D47" s="1"/>
  <c r="E47" s="1"/>
  <c r="C48"/>
  <c r="D48" s="1"/>
  <c r="E48" s="1"/>
  <c r="C49"/>
  <c r="C50"/>
  <c r="C51"/>
  <c r="C52"/>
  <c r="C53"/>
  <c r="C54"/>
  <c r="C55"/>
  <c r="C56"/>
  <c r="C57"/>
  <c r="C58"/>
  <c r="C59"/>
  <c r="D59" s="1"/>
  <c r="E59" s="1"/>
  <c r="C60"/>
  <c r="D60" s="1"/>
  <c r="E60" s="1"/>
  <c r="C61"/>
  <c r="D61" s="1"/>
  <c r="E61" s="1"/>
  <c r="C62"/>
  <c r="D62" s="1"/>
  <c r="E62" s="1"/>
  <c r="C63"/>
  <c r="D63" s="1"/>
  <c r="E63" s="1"/>
  <c r="C64"/>
  <c r="D64" s="1"/>
  <c r="E64" s="1"/>
  <c r="C65"/>
  <c r="C66"/>
  <c r="C67"/>
  <c r="C68"/>
  <c r="D68" s="1"/>
  <c r="E68" s="1"/>
  <c r="C69"/>
  <c r="C70"/>
  <c r="C71"/>
  <c r="C72"/>
  <c r="D72" s="1"/>
  <c r="E72" s="1"/>
  <c r="C73"/>
  <c r="D73"/>
  <c r="E73" s="1"/>
  <c r="C74"/>
  <c r="D74" s="1"/>
  <c r="E74" s="1"/>
  <c r="C75"/>
  <c r="D75" s="1"/>
  <c r="E75" s="1"/>
  <c r="C76"/>
  <c r="D76" s="1"/>
  <c r="E76" s="1"/>
  <c r="C77"/>
  <c r="D77" s="1"/>
  <c r="E77" s="1"/>
  <c r="C78"/>
  <c r="C79"/>
  <c r="C80"/>
  <c r="C81"/>
  <c r="C82"/>
  <c r="C83"/>
  <c r="D83" s="1"/>
  <c r="E83" s="1"/>
  <c r="C84"/>
  <c r="C85"/>
  <c r="C86"/>
  <c r="D86"/>
  <c r="E86" s="1"/>
  <c r="C87"/>
  <c r="D87" s="1"/>
  <c r="E87" s="1"/>
  <c r="C88"/>
  <c r="D88" s="1"/>
  <c r="E88" s="1"/>
  <c r="C89"/>
  <c r="D89" s="1"/>
  <c r="E89" s="1"/>
  <c r="C90"/>
  <c r="D90" s="1"/>
  <c r="E90" s="1"/>
  <c r="C91"/>
  <c r="C92"/>
  <c r="C93"/>
  <c r="C94"/>
  <c r="C95"/>
  <c r="C96"/>
  <c r="C98"/>
  <c r="D98"/>
  <c r="E98" s="1"/>
  <c r="C99"/>
  <c r="D99" s="1"/>
  <c r="E99" s="1"/>
  <c r="C100"/>
  <c r="D100" s="1"/>
  <c r="E100" s="1"/>
  <c r="C101"/>
  <c r="D101" s="1"/>
  <c r="E101" s="1"/>
  <c r="C102"/>
  <c r="D102" s="1"/>
  <c r="E102" s="1"/>
  <c r="C103"/>
  <c r="D103" s="1"/>
  <c r="E103" s="1"/>
  <c r="C104"/>
  <c r="D104" s="1"/>
  <c r="E104" s="1"/>
  <c r="C105"/>
  <c r="D105" s="1"/>
  <c r="E105" s="1"/>
  <c r="C106"/>
  <c r="C107"/>
  <c r="D107" s="1"/>
  <c r="E107" s="1"/>
  <c r="C108"/>
  <c r="C109"/>
  <c r="C110"/>
  <c r="C111"/>
  <c r="D111" s="1"/>
  <c r="E111" s="1"/>
  <c r="C112"/>
  <c r="D112" s="1"/>
  <c r="E112" s="1"/>
  <c r="C113"/>
  <c r="D113" s="1"/>
  <c r="E113" s="1"/>
  <c r="C114"/>
  <c r="C115"/>
  <c r="C116"/>
  <c r="C117"/>
  <c r="C118"/>
  <c r="C119"/>
  <c r="C120"/>
  <c r="D120" s="1"/>
  <c r="E120" s="1"/>
  <c r="C121"/>
  <c r="C122"/>
  <c r="D122" s="1"/>
  <c r="E122" s="1"/>
  <c r="C123"/>
  <c r="C124"/>
  <c r="D124" s="1"/>
  <c r="E124" s="1"/>
  <c r="C125"/>
  <c r="D125" s="1"/>
  <c r="E125" s="1"/>
  <c r="C126"/>
  <c r="D126" s="1"/>
  <c r="E126" s="1"/>
  <c r="C127"/>
  <c r="D127" s="1"/>
  <c r="E127" s="1"/>
  <c r="C128"/>
  <c r="D128" s="1"/>
  <c r="E128" s="1"/>
  <c r="C129"/>
  <c r="C130"/>
  <c r="C131"/>
  <c r="C132"/>
  <c r="C133"/>
  <c r="D133"/>
  <c r="E133" s="1"/>
  <c r="C134"/>
  <c r="D134" s="1"/>
  <c r="E134" s="1"/>
  <c r="C135"/>
  <c r="D135" s="1"/>
  <c r="E135" s="1"/>
  <c r="C136"/>
  <c r="D136" s="1"/>
  <c r="E136" s="1"/>
  <c r="C137"/>
  <c r="C138"/>
  <c r="C139"/>
  <c r="C140"/>
  <c r="C141"/>
  <c r="C142"/>
  <c r="C143"/>
  <c r="C144"/>
  <c r="C145"/>
  <c r="D145"/>
  <c r="E145" s="1"/>
  <c r="C146"/>
  <c r="D146" s="1"/>
  <c r="E146" s="1"/>
  <c r="C147"/>
  <c r="D147" s="1"/>
  <c r="E147" s="1"/>
  <c r="C148"/>
  <c r="D148" s="1"/>
  <c r="E148" s="1"/>
  <c r="C149"/>
  <c r="D149" s="1"/>
  <c r="E149" s="1"/>
  <c r="C150"/>
  <c r="C151"/>
  <c r="C152"/>
  <c r="D152" s="1"/>
  <c r="E152" s="1"/>
  <c r="C153"/>
  <c r="D153" s="1"/>
  <c r="E153" s="1"/>
  <c r="C154"/>
  <c r="D154" s="1"/>
  <c r="E154" s="1"/>
  <c r="C155"/>
  <c r="D155" s="1"/>
  <c r="E155" s="1"/>
  <c r="C156"/>
  <c r="D156" s="1"/>
  <c r="E156" s="1"/>
  <c r="C157"/>
  <c r="C158"/>
  <c r="C159"/>
  <c r="C160"/>
  <c r="D160" s="1"/>
  <c r="E160" s="1"/>
  <c r="C161"/>
  <c r="C162"/>
  <c r="C163"/>
  <c r="D163" s="1"/>
  <c r="E163" s="1"/>
  <c r="C164"/>
  <c r="D164" s="1"/>
  <c r="E164" s="1"/>
  <c r="C165"/>
  <c r="D165" s="1"/>
  <c r="E165" s="1"/>
  <c r="C166"/>
  <c r="C167"/>
  <c r="D167" s="1"/>
  <c r="E167" s="1"/>
  <c r="C168"/>
  <c r="C169"/>
  <c r="C170"/>
  <c r="C171"/>
  <c r="C172"/>
  <c r="D172" s="1"/>
  <c r="E172" s="1"/>
  <c r="C173"/>
  <c r="D173" s="1"/>
  <c r="E173" s="1"/>
  <c r="C174"/>
  <c r="D174" s="1"/>
  <c r="E174" s="1"/>
  <c r="C175"/>
  <c r="C176"/>
  <c r="C177"/>
  <c r="D177" s="1"/>
  <c r="E177" s="1"/>
  <c r="C178"/>
  <c r="C179"/>
  <c r="C180"/>
  <c r="D180" s="1"/>
  <c r="E180" s="1"/>
  <c r="C181"/>
  <c r="D181" s="1"/>
  <c r="E181" s="1"/>
  <c r="C182"/>
  <c r="D182" s="1"/>
  <c r="E182" s="1"/>
  <c r="C183"/>
  <c r="D183" s="1"/>
  <c r="E183" s="1"/>
  <c r="C184"/>
  <c r="D184" s="1"/>
  <c r="E184" s="1"/>
  <c r="C185"/>
  <c r="D185" s="1"/>
  <c r="E185" s="1"/>
  <c r="C186"/>
  <c r="D186"/>
  <c r="E186" s="1"/>
  <c r="C187"/>
  <c r="D187" s="1"/>
  <c r="E187" s="1"/>
  <c r="C188"/>
  <c r="D188" s="1"/>
  <c r="E188" s="1"/>
  <c r="C189"/>
  <c r="D189" s="1"/>
  <c r="E189" s="1"/>
  <c r="C190"/>
  <c r="D190" s="1"/>
  <c r="E190" s="1"/>
  <c r="C191"/>
  <c r="D191" s="1"/>
  <c r="E191" s="1"/>
  <c r="C192"/>
  <c r="D192" s="1"/>
  <c r="E192" s="1"/>
  <c r="C193"/>
  <c r="D193"/>
  <c r="E193" s="1"/>
  <c r="C194"/>
  <c r="D194" s="1"/>
  <c r="E194" s="1"/>
  <c r="C195"/>
  <c r="D195"/>
  <c r="E195" s="1"/>
  <c r="C196"/>
  <c r="D196" s="1"/>
  <c r="E196" s="1"/>
  <c r="C197"/>
  <c r="D197"/>
  <c r="E197" s="1"/>
  <c r="C198"/>
  <c r="D198" s="1"/>
  <c r="E198"/>
  <c r="C199"/>
  <c r="D199"/>
  <c r="E199" s="1"/>
  <c r="C200"/>
  <c r="D200" s="1"/>
  <c r="E200" s="1"/>
  <c r="C201"/>
  <c r="D201"/>
  <c r="E201" s="1"/>
  <c r="C202"/>
  <c r="D202" s="1"/>
  <c r="E202" s="1"/>
  <c r="C203"/>
  <c r="D203"/>
  <c r="E203" s="1"/>
  <c r="C204"/>
  <c r="D204" s="1"/>
  <c r="E204" s="1"/>
  <c r="C205"/>
  <c r="D205"/>
  <c r="E205" s="1"/>
  <c r="C206"/>
  <c r="D206" s="1"/>
  <c r="E206"/>
  <c r="C207"/>
  <c r="D207"/>
  <c r="E207" s="1"/>
  <c r="C208"/>
  <c r="D208" s="1"/>
  <c r="E208" s="1"/>
  <c r="C209"/>
  <c r="D209"/>
  <c r="E209" s="1"/>
  <c r="C210"/>
  <c r="D210" s="1"/>
  <c r="E210" s="1"/>
  <c r="C211"/>
  <c r="D211"/>
  <c r="E211" s="1"/>
  <c r="C212"/>
  <c r="D212" s="1"/>
  <c r="E212" s="1"/>
  <c r="C213"/>
  <c r="D213"/>
  <c r="E213" s="1"/>
  <c r="C214"/>
  <c r="D214" s="1"/>
  <c r="E214"/>
  <c r="C215"/>
  <c r="D215"/>
  <c r="E215" s="1"/>
  <c r="C216"/>
  <c r="D216" s="1"/>
  <c r="E216" s="1"/>
  <c r="C217"/>
  <c r="D217"/>
  <c r="E217" s="1"/>
  <c r="C218"/>
  <c r="D218" s="1"/>
  <c r="E218" s="1"/>
  <c r="C219"/>
  <c r="D219"/>
  <c r="E219" s="1"/>
  <c r="C220"/>
  <c r="D220" s="1"/>
  <c r="E220" s="1"/>
  <c r="C221"/>
  <c r="D221"/>
  <c r="E221" s="1"/>
  <c r="C222"/>
  <c r="D222" s="1"/>
  <c r="E222"/>
  <c r="C223"/>
  <c r="D223"/>
  <c r="E223" s="1"/>
  <c r="C224"/>
  <c r="D224" s="1"/>
  <c r="E224"/>
  <c r="C225"/>
  <c r="D225"/>
  <c r="E225" s="1"/>
  <c r="C226"/>
  <c r="D226" s="1"/>
  <c r="E226"/>
  <c r="C227"/>
  <c r="D227"/>
  <c r="E227" s="1"/>
  <c r="C228"/>
  <c r="D228" s="1"/>
  <c r="E228"/>
  <c r="C229"/>
  <c r="D229"/>
  <c r="E229" s="1"/>
  <c r="C230"/>
  <c r="D230" s="1"/>
  <c r="E230"/>
  <c r="C231"/>
  <c r="D231"/>
  <c r="E231" s="1"/>
  <c r="C232"/>
  <c r="D232" s="1"/>
  <c r="E232"/>
  <c r="C233"/>
  <c r="D233"/>
  <c r="E233" s="1"/>
  <c r="C234"/>
  <c r="D234" s="1"/>
  <c r="E234"/>
  <c r="C235"/>
  <c r="D235"/>
  <c r="E235" s="1"/>
  <c r="C236"/>
  <c r="D236" s="1"/>
  <c r="E236"/>
  <c r="C237"/>
  <c r="D237"/>
  <c r="E237" s="1"/>
  <c r="C238"/>
  <c r="D238" s="1"/>
  <c r="E238"/>
  <c r="C239"/>
  <c r="D239"/>
  <c r="E239" s="1"/>
  <c r="C240"/>
  <c r="D240" s="1"/>
  <c r="E240"/>
  <c r="C241"/>
  <c r="D241"/>
  <c r="E241" s="1"/>
  <c r="C242"/>
  <c r="D242" s="1"/>
  <c r="E242"/>
  <c r="C243"/>
  <c r="D243"/>
  <c r="E243" s="1"/>
  <c r="C244"/>
  <c r="D244" s="1"/>
  <c r="E244"/>
  <c r="C245"/>
  <c r="D245"/>
  <c r="E245" s="1"/>
  <c r="C246"/>
  <c r="D246" s="1"/>
  <c r="E246"/>
  <c r="C247"/>
  <c r="D247"/>
  <c r="E247" s="1"/>
  <c r="C248"/>
  <c r="D248" s="1"/>
  <c r="E248"/>
  <c r="C249"/>
  <c r="D249"/>
  <c r="E249" s="1"/>
  <c r="C250"/>
  <c r="D250" s="1"/>
  <c r="E250"/>
  <c r="C251"/>
  <c r="D251"/>
  <c r="E251" s="1"/>
  <c r="C252"/>
  <c r="D252" s="1"/>
  <c r="E252"/>
  <c r="C253"/>
  <c r="D253"/>
  <c r="E253" s="1"/>
  <c r="C254"/>
  <c r="D254" s="1"/>
  <c r="E254"/>
  <c r="C255"/>
  <c r="D255"/>
  <c r="E255" s="1"/>
  <c r="C256"/>
  <c r="D256" s="1"/>
  <c r="E256"/>
  <c r="C257"/>
  <c r="D257"/>
  <c r="E257" s="1"/>
  <c r="C258"/>
  <c r="D258" s="1"/>
  <c r="E258"/>
  <c r="C259"/>
  <c r="D259"/>
  <c r="E259" s="1"/>
  <c r="C260"/>
  <c r="D260" s="1"/>
  <c r="E260"/>
  <c r="C261"/>
  <c r="D261"/>
  <c r="E261" s="1"/>
  <c r="C262"/>
  <c r="D262" s="1"/>
  <c r="E262"/>
  <c r="C263"/>
  <c r="D263"/>
  <c r="E263" s="1"/>
  <c r="C264"/>
  <c r="D264" s="1"/>
  <c r="E264"/>
  <c r="C265"/>
  <c r="D265"/>
  <c r="E265" s="1"/>
  <c r="C266"/>
  <c r="D266" s="1"/>
  <c r="E266"/>
  <c r="C267"/>
  <c r="D267"/>
  <c r="E267" s="1"/>
  <c r="C268"/>
  <c r="D268" s="1"/>
  <c r="E268"/>
  <c r="C269"/>
  <c r="D269"/>
  <c r="E269" s="1"/>
  <c r="C270"/>
  <c r="D270" s="1"/>
  <c r="E270"/>
  <c r="C271"/>
  <c r="D271"/>
  <c r="E271" s="1"/>
  <c r="C272"/>
  <c r="D272" s="1"/>
  <c r="E272"/>
  <c r="C273"/>
  <c r="D273"/>
  <c r="E273" s="1"/>
  <c r="C274"/>
  <c r="D274" s="1"/>
  <c r="E274"/>
  <c r="C275"/>
  <c r="D275"/>
  <c r="E275" s="1"/>
  <c r="C276"/>
  <c r="D276" s="1"/>
  <c r="E276"/>
  <c r="C277"/>
  <c r="D277"/>
  <c r="E277" s="1"/>
  <c r="C278"/>
  <c r="D278" s="1"/>
  <c r="E278"/>
  <c r="C279"/>
  <c r="D279"/>
  <c r="E279" s="1"/>
  <c r="C280"/>
  <c r="D280" s="1"/>
  <c r="E280"/>
  <c r="C281"/>
  <c r="D281"/>
  <c r="E281" s="1"/>
  <c r="C282"/>
  <c r="D282" s="1"/>
  <c r="E282"/>
  <c r="D20"/>
  <c r="B3" i="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D383" i="1" s="1"/>
  <c r="E383" s="1"/>
  <c r="B268" i="4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2"/>
  <c r="D179" i="2" l="1"/>
  <c r="E179" s="1"/>
  <c r="D175"/>
  <c r="E175" s="1"/>
  <c r="D171"/>
  <c r="E171" s="1"/>
  <c r="D169"/>
  <c r="E169" s="1"/>
  <c r="D161"/>
  <c r="E161" s="1"/>
  <c r="D159"/>
  <c r="E159" s="1"/>
  <c r="D157"/>
  <c r="E157" s="1"/>
  <c r="D151"/>
  <c r="E151" s="1"/>
  <c r="D144"/>
  <c r="E144" s="1"/>
  <c r="D142"/>
  <c r="E142" s="1"/>
  <c r="D140"/>
  <c r="E140" s="1"/>
  <c r="D138"/>
  <c r="E138" s="1"/>
  <c r="D131"/>
  <c r="E131" s="1"/>
  <c r="D129"/>
  <c r="E129" s="1"/>
  <c r="D123"/>
  <c r="E123" s="1"/>
  <c r="D121"/>
  <c r="E121" s="1"/>
  <c r="D119"/>
  <c r="E119" s="1"/>
  <c r="D117"/>
  <c r="E117" s="1"/>
  <c r="D115"/>
  <c r="E115" s="1"/>
  <c r="D109"/>
  <c r="E109" s="1"/>
  <c r="D96"/>
  <c r="E96" s="1"/>
  <c r="D94"/>
  <c r="E94" s="1"/>
  <c r="D92"/>
  <c r="E92" s="1"/>
  <c r="D85"/>
  <c r="E85" s="1"/>
  <c r="D81"/>
  <c r="E81" s="1"/>
  <c r="D79"/>
  <c r="E79" s="1"/>
  <c r="D380" i="1"/>
  <c r="E380" s="1"/>
  <c r="D389"/>
  <c r="E389" s="1"/>
  <c r="D399"/>
  <c r="E399" s="1"/>
  <c r="C363"/>
  <c r="D400"/>
  <c r="E400" s="1"/>
  <c r="D402"/>
  <c r="E402" s="1"/>
  <c r="D178" i="2"/>
  <c r="E178" s="1"/>
  <c r="D176"/>
  <c r="E176" s="1"/>
  <c r="D170"/>
  <c r="E170" s="1"/>
  <c r="D168"/>
  <c r="E168" s="1"/>
  <c r="D166"/>
  <c r="E166" s="1"/>
  <c r="D162"/>
  <c r="E162" s="1"/>
  <c r="D158"/>
  <c r="E158" s="1"/>
  <c r="D150"/>
  <c r="E150" s="1"/>
  <c r="D143"/>
  <c r="E143" s="1"/>
  <c r="D141"/>
  <c r="E141" s="1"/>
  <c r="D139"/>
  <c r="E139" s="1"/>
  <c r="D137"/>
  <c r="E137" s="1"/>
  <c r="D132"/>
  <c r="E132" s="1"/>
  <c r="D130"/>
  <c r="E130" s="1"/>
  <c r="D118"/>
  <c r="E118" s="1"/>
  <c r="D116"/>
  <c r="E116" s="1"/>
  <c r="D114"/>
  <c r="E114" s="1"/>
  <c r="D110"/>
  <c r="E110" s="1"/>
  <c r="D108"/>
  <c r="E108" s="1"/>
  <c r="D106"/>
  <c r="E106" s="1"/>
  <c r="C97"/>
  <c r="D97" s="1"/>
  <c r="E97" s="1"/>
  <c r="D95"/>
  <c r="E95" s="1"/>
  <c r="D93"/>
  <c r="E93" s="1"/>
  <c r="D91"/>
  <c r="E91" s="1"/>
  <c r="D393" i="1"/>
  <c r="E393" s="1"/>
  <c r="D382"/>
  <c r="E382" s="1"/>
  <c r="D394"/>
  <c r="E394" s="1"/>
  <c r="C356"/>
  <c r="D356" s="1"/>
  <c r="E356" s="1"/>
  <c r="D327"/>
  <c r="E327" s="1"/>
  <c r="D84" i="2"/>
  <c r="E84" s="1"/>
  <c r="D82"/>
  <c r="E82" s="1"/>
  <c r="D80"/>
  <c r="E80" s="1"/>
  <c r="D78"/>
  <c r="E78" s="1"/>
  <c r="D71"/>
  <c r="E71" s="1"/>
  <c r="D69"/>
  <c r="E69" s="1"/>
  <c r="D67"/>
  <c r="E67" s="1"/>
  <c r="D65"/>
  <c r="E65" s="1"/>
  <c r="D57"/>
  <c r="E57" s="1"/>
  <c r="D55"/>
  <c r="E55" s="1"/>
  <c r="D53"/>
  <c r="E53" s="1"/>
  <c r="D51"/>
  <c r="E51" s="1"/>
  <c r="D49"/>
  <c r="E49" s="1"/>
  <c r="D40"/>
  <c r="E40" s="1"/>
  <c r="D38"/>
  <c r="E38" s="1"/>
  <c r="D36"/>
  <c r="E36" s="1"/>
  <c r="D34"/>
  <c r="E34" s="1"/>
  <c r="D21"/>
  <c r="D328" i="1"/>
  <c r="E328" s="1"/>
  <c r="D340"/>
  <c r="E340" s="1"/>
  <c r="D348"/>
  <c r="E348" s="1"/>
  <c r="D354"/>
  <c r="E354" s="1"/>
  <c r="D370"/>
  <c r="E370" s="1"/>
  <c r="D374"/>
  <c r="E374" s="1"/>
  <c r="D23" i="2"/>
  <c r="E23" s="1"/>
  <c r="D27"/>
  <c r="E27" s="1"/>
  <c r="D192" i="1"/>
  <c r="E192" s="1"/>
  <c r="D28" i="2"/>
  <c r="E28" s="1"/>
  <c r="D329" i="1"/>
  <c r="E329" s="1"/>
  <c r="D335"/>
  <c r="E335" s="1"/>
  <c r="D343"/>
  <c r="E343" s="1"/>
  <c r="D349"/>
  <c r="E349" s="1"/>
  <c r="D357"/>
  <c r="E357" s="1"/>
  <c r="D361"/>
  <c r="E361" s="1"/>
  <c r="D365"/>
  <c r="E365" s="1"/>
  <c r="D371"/>
  <c r="E371" s="1"/>
  <c r="D375"/>
  <c r="E375" s="1"/>
  <c r="D26" i="2"/>
  <c r="E26" s="1"/>
  <c r="D70"/>
  <c r="E70" s="1"/>
  <c r="D66"/>
  <c r="E66" s="1"/>
  <c r="D58"/>
  <c r="E58" s="1"/>
  <c r="D56"/>
  <c r="E56" s="1"/>
  <c r="D54"/>
  <c r="E54" s="1"/>
  <c r="D52"/>
  <c r="E52" s="1"/>
  <c r="D50"/>
  <c r="E50" s="1"/>
  <c r="D37"/>
  <c r="E37" s="1"/>
  <c r="D35"/>
  <c r="E35" s="1"/>
  <c r="D31"/>
  <c r="E31" s="1"/>
  <c r="D325" i="1"/>
  <c r="E325" s="1"/>
  <c r="D330"/>
  <c r="E330" s="1"/>
  <c r="D344"/>
  <c r="E344" s="1"/>
  <c r="D352"/>
  <c r="E352" s="1"/>
  <c r="D368"/>
  <c r="E368" s="1"/>
  <c r="D372"/>
  <c r="E372" s="1"/>
  <c r="D376"/>
  <c r="E376" s="1"/>
  <c r="D25" i="2"/>
  <c r="E25" s="1"/>
  <c r="D29"/>
  <c r="E29" s="1"/>
  <c r="D24"/>
  <c r="E24" s="1"/>
  <c r="D326" i="1"/>
  <c r="E326" s="1"/>
  <c r="D333"/>
  <c r="E333" s="1"/>
  <c r="D341"/>
  <c r="E341" s="1"/>
  <c r="D345"/>
  <c r="E345" s="1"/>
  <c r="D355"/>
  <c r="E355" s="1"/>
  <c r="D359"/>
  <c r="E359" s="1"/>
  <c r="D363"/>
  <c r="E363" s="1"/>
  <c r="D369"/>
  <c r="E369" s="1"/>
  <c r="D373"/>
  <c r="E373" s="1"/>
  <c r="D378"/>
  <c r="E378" s="1"/>
  <c r="D66"/>
  <c r="E66"/>
  <c r="D76"/>
  <c r="E76"/>
  <c r="D84"/>
  <c r="E84"/>
  <c r="D95"/>
  <c r="E95"/>
  <c r="D103"/>
  <c r="E103"/>
  <c r="D107"/>
  <c r="E107"/>
  <c r="D115"/>
  <c r="E115"/>
  <c r="D121"/>
  <c r="E121"/>
  <c r="D127"/>
  <c r="E127"/>
  <c r="D132"/>
  <c r="E132"/>
  <c r="D139"/>
  <c r="E139"/>
  <c r="D146"/>
  <c r="E146"/>
  <c r="D152"/>
  <c r="E152"/>
  <c r="D158"/>
  <c r="E158"/>
  <c r="D165"/>
  <c r="E165"/>
  <c r="D173"/>
  <c r="E173"/>
  <c r="D180"/>
  <c r="E180"/>
  <c r="D186"/>
  <c r="E186"/>
  <c r="D193"/>
  <c r="E193"/>
  <c r="D199"/>
  <c r="E199"/>
  <c r="D205"/>
  <c r="E205"/>
  <c r="D212"/>
  <c r="E212"/>
  <c r="D220"/>
  <c r="E220"/>
  <c r="D229"/>
  <c r="E229"/>
  <c r="D234"/>
  <c r="E234"/>
  <c r="D244"/>
  <c r="E244"/>
  <c r="D255"/>
  <c r="E255"/>
  <c r="D264"/>
  <c r="E264"/>
  <c r="D273"/>
  <c r="E273"/>
  <c r="D282"/>
  <c r="E282"/>
  <c r="D291"/>
  <c r="E291"/>
  <c r="D297"/>
  <c r="E297"/>
  <c r="D304"/>
  <c r="E304"/>
  <c r="D310"/>
  <c r="E310"/>
  <c r="D315"/>
  <c r="E315"/>
  <c r="D323"/>
  <c r="E323"/>
  <c r="C171" l="1"/>
  <c r="D171" s="1"/>
  <c r="E171" s="1"/>
  <c r="C172"/>
  <c r="D172" s="1"/>
  <c r="E172" s="1"/>
  <c r="C173"/>
  <c r="C174"/>
  <c r="D174" s="1"/>
  <c r="E174" s="1"/>
  <c r="C175"/>
  <c r="D175" s="1"/>
  <c r="E175" s="1"/>
  <c r="C176"/>
  <c r="D176" s="1"/>
  <c r="E176" s="1"/>
  <c r="C177"/>
  <c r="D177" s="1"/>
  <c r="E177" s="1"/>
  <c r="C178"/>
  <c r="D178" s="1"/>
  <c r="E178" s="1"/>
  <c r="C179"/>
  <c r="D179" s="1"/>
  <c r="E179" s="1"/>
  <c r="C180"/>
  <c r="C181"/>
  <c r="D181" s="1"/>
  <c r="E181" s="1"/>
  <c r="C182"/>
  <c r="D182" s="1"/>
  <c r="E182" s="1"/>
  <c r="C183"/>
  <c r="D183" s="1"/>
  <c r="E183" s="1"/>
  <c r="C184"/>
  <c r="D184" s="1"/>
  <c r="E184" s="1"/>
  <c r="C185"/>
  <c r="D185" s="1"/>
  <c r="E185" s="1"/>
  <c r="C186"/>
  <c r="C187"/>
  <c r="D187" s="1"/>
  <c r="E187" s="1"/>
  <c r="C188"/>
  <c r="D188" s="1"/>
  <c r="E188" s="1"/>
  <c r="C189"/>
  <c r="D189" s="1"/>
  <c r="E189" s="1"/>
  <c r="C190"/>
  <c r="D190" s="1"/>
  <c r="E190" s="1"/>
  <c r="C191"/>
  <c r="D191" s="1"/>
  <c r="E191" s="1"/>
  <c r="C193"/>
  <c r="C194"/>
  <c r="D194" s="1"/>
  <c r="E194" s="1"/>
  <c r="C195"/>
  <c r="D195" s="1"/>
  <c r="E195" s="1"/>
  <c r="C196"/>
  <c r="D196" s="1"/>
  <c r="E196" s="1"/>
  <c r="C197"/>
  <c r="D197" s="1"/>
  <c r="E197" s="1"/>
  <c r="C198"/>
  <c r="D198" s="1"/>
  <c r="E198" s="1"/>
  <c r="C199"/>
  <c r="C200"/>
  <c r="D200" s="1"/>
  <c r="E200" s="1"/>
  <c r="C201"/>
  <c r="D201" s="1"/>
  <c r="E201" s="1"/>
  <c r="C202"/>
  <c r="D202" s="1"/>
  <c r="E202" s="1"/>
  <c r="C203"/>
  <c r="D203" s="1"/>
  <c r="E203" s="1"/>
  <c r="C204"/>
  <c r="D204" s="1"/>
  <c r="E204" s="1"/>
  <c r="C205"/>
  <c r="C206"/>
  <c r="D206" s="1"/>
  <c r="E206" s="1"/>
  <c r="C207"/>
  <c r="D207" s="1"/>
  <c r="E207" s="1"/>
  <c r="C208"/>
  <c r="D208" s="1"/>
  <c r="E208" s="1"/>
  <c r="C209"/>
  <c r="D209" s="1"/>
  <c r="E209" s="1"/>
  <c r="C210"/>
  <c r="D210" s="1"/>
  <c r="E210" s="1"/>
  <c r="C211"/>
  <c r="D211" s="1"/>
  <c r="E211" s="1"/>
  <c r="C212"/>
  <c r="C214"/>
  <c r="D214" s="1"/>
  <c r="E214" s="1"/>
  <c r="C215"/>
  <c r="D215" s="1"/>
  <c r="E215" s="1"/>
  <c r="C216"/>
  <c r="D216" s="1"/>
  <c r="E216" s="1"/>
  <c r="C217"/>
  <c r="D217" s="1"/>
  <c r="E217" s="1"/>
  <c r="C218"/>
  <c r="D218" s="1"/>
  <c r="E218" s="1"/>
  <c r="C219"/>
  <c r="D219" s="1"/>
  <c r="E219" s="1"/>
  <c r="C220"/>
  <c r="C221"/>
  <c r="D221" s="1"/>
  <c r="E221" s="1"/>
  <c r="C222"/>
  <c r="D222" s="1"/>
  <c r="E222" s="1"/>
  <c r="C223"/>
  <c r="D223" s="1"/>
  <c r="E223" s="1"/>
  <c r="C224"/>
  <c r="D224" s="1"/>
  <c r="E224" s="1"/>
  <c r="C225"/>
  <c r="D225" s="1"/>
  <c r="E225" s="1"/>
  <c r="C226"/>
  <c r="D226" s="1"/>
  <c r="E226" s="1"/>
  <c r="C227"/>
  <c r="D227" s="1"/>
  <c r="E227" s="1"/>
  <c r="C228"/>
  <c r="D228" s="1"/>
  <c r="E228" s="1"/>
  <c r="C229"/>
  <c r="C230"/>
  <c r="D230" s="1"/>
  <c r="E230" s="1"/>
  <c r="C231"/>
  <c r="D231" s="1"/>
  <c r="E231" s="1"/>
  <c r="C232"/>
  <c r="D232" s="1"/>
  <c r="E232" s="1"/>
  <c r="C233"/>
  <c r="D233" s="1"/>
  <c r="E233" s="1"/>
  <c r="C234"/>
  <c r="C235"/>
  <c r="D235" s="1"/>
  <c r="E235" s="1"/>
  <c r="C236"/>
  <c r="D236" s="1"/>
  <c r="E236" s="1"/>
  <c r="C237"/>
  <c r="D237" s="1"/>
  <c r="E237" s="1"/>
  <c r="C238"/>
  <c r="D238" s="1"/>
  <c r="E238" s="1"/>
  <c r="C239"/>
  <c r="D239" s="1"/>
  <c r="E239" s="1"/>
  <c r="C240"/>
  <c r="D240" s="1"/>
  <c r="E240" s="1"/>
  <c r="C241"/>
  <c r="D241" s="1"/>
  <c r="E241" s="1"/>
  <c r="C242"/>
  <c r="D242" s="1"/>
  <c r="E242" s="1"/>
  <c r="C243"/>
  <c r="D243" s="1"/>
  <c r="E243" s="1"/>
  <c r="C244"/>
  <c r="C245"/>
  <c r="D245" s="1"/>
  <c r="E245" s="1"/>
  <c r="C246"/>
  <c r="D246" s="1"/>
  <c r="E246" s="1"/>
  <c r="C247"/>
  <c r="D247" s="1"/>
  <c r="E247" s="1"/>
  <c r="C248"/>
  <c r="D248" s="1"/>
  <c r="E248" s="1"/>
  <c r="C249"/>
  <c r="D249" s="1"/>
  <c r="E249" s="1"/>
  <c r="C250"/>
  <c r="D250" s="1"/>
  <c r="E250" s="1"/>
  <c r="C251"/>
  <c r="D251" s="1"/>
  <c r="E251" s="1"/>
  <c r="C252"/>
  <c r="D252" s="1"/>
  <c r="E252" s="1"/>
  <c r="C253"/>
  <c r="D253" s="1"/>
  <c r="E253" s="1"/>
  <c r="C254"/>
  <c r="D254" s="1"/>
  <c r="E254" s="1"/>
  <c r="C255"/>
  <c r="C256"/>
  <c r="D256" s="1"/>
  <c r="E256" s="1"/>
  <c r="C257"/>
  <c r="D257" s="1"/>
  <c r="E257" s="1"/>
  <c r="C258"/>
  <c r="D258" s="1"/>
  <c r="E258" s="1"/>
  <c r="C259"/>
  <c r="D259" s="1"/>
  <c r="E259" s="1"/>
  <c r="C260"/>
  <c r="D260" s="1"/>
  <c r="E260" s="1"/>
  <c r="C261"/>
  <c r="D261" s="1"/>
  <c r="E261" s="1"/>
  <c r="C262"/>
  <c r="D262" s="1"/>
  <c r="E262" s="1"/>
  <c r="C263"/>
  <c r="D263" s="1"/>
  <c r="E263" s="1"/>
  <c r="C264"/>
  <c r="C265"/>
  <c r="D265" s="1"/>
  <c r="E265" s="1"/>
  <c r="C266"/>
  <c r="D266" s="1"/>
  <c r="E266" s="1"/>
  <c r="C267"/>
  <c r="D267" s="1"/>
  <c r="E267" s="1"/>
  <c r="C268"/>
  <c r="D268" s="1"/>
  <c r="E268" s="1"/>
  <c r="C269"/>
  <c r="D269" s="1"/>
  <c r="E269" s="1"/>
  <c r="C270"/>
  <c r="D270" s="1"/>
  <c r="E270" s="1"/>
  <c r="C271"/>
  <c r="D271" s="1"/>
  <c r="E271" s="1"/>
  <c r="C272"/>
  <c r="D272" s="1"/>
  <c r="E272" s="1"/>
  <c r="C273"/>
  <c r="C274"/>
  <c r="D274" s="1"/>
  <c r="E274" s="1"/>
  <c r="C275"/>
  <c r="D275" s="1"/>
  <c r="E275" s="1"/>
  <c r="C276"/>
  <c r="D276" s="1"/>
  <c r="E276" s="1"/>
  <c r="C277"/>
  <c r="D277" s="1"/>
  <c r="E277" s="1"/>
  <c r="C278"/>
  <c r="D278" s="1"/>
  <c r="E278" s="1"/>
  <c r="C279"/>
  <c r="D279" s="1"/>
  <c r="E279" s="1"/>
  <c r="C280"/>
  <c r="D280" s="1"/>
  <c r="E280" s="1"/>
  <c r="C281"/>
  <c r="D281" s="1"/>
  <c r="E281" s="1"/>
  <c r="C282"/>
  <c r="C283"/>
  <c r="D283" s="1"/>
  <c r="E283" s="1"/>
  <c r="C284"/>
  <c r="D284" s="1"/>
  <c r="E284" s="1"/>
  <c r="C285"/>
  <c r="D285" s="1"/>
  <c r="E285" s="1"/>
  <c r="C286"/>
  <c r="D286" s="1"/>
  <c r="E286" s="1"/>
  <c r="C287"/>
  <c r="D287" s="1"/>
  <c r="E287" s="1"/>
  <c r="C288"/>
  <c r="D288" s="1"/>
  <c r="E288" s="1"/>
  <c r="C289"/>
  <c r="D289" s="1"/>
  <c r="E289" s="1"/>
  <c r="C290"/>
  <c r="D290" s="1"/>
  <c r="E290" s="1"/>
  <c r="C291"/>
  <c r="C292"/>
  <c r="D292" s="1"/>
  <c r="E292" s="1"/>
  <c r="C293"/>
  <c r="D293" s="1"/>
  <c r="E293" s="1"/>
  <c r="C294"/>
  <c r="D294" s="1"/>
  <c r="E294" s="1"/>
  <c r="C295"/>
  <c r="D295" s="1"/>
  <c r="E295" s="1"/>
  <c r="C296"/>
  <c r="D296" s="1"/>
  <c r="E296" s="1"/>
  <c r="C297"/>
  <c r="C298"/>
  <c r="D298" s="1"/>
  <c r="E298" s="1"/>
  <c r="C299"/>
  <c r="D299" s="1"/>
  <c r="E299" s="1"/>
  <c r="C300"/>
  <c r="D300" s="1"/>
  <c r="E300" s="1"/>
  <c r="C301"/>
  <c r="D301" s="1"/>
  <c r="E301" s="1"/>
  <c r="C302"/>
  <c r="D302" s="1"/>
  <c r="E302" s="1"/>
  <c r="C303"/>
  <c r="D303" s="1"/>
  <c r="E303" s="1"/>
  <c r="C304"/>
  <c r="C305"/>
  <c r="D305" s="1"/>
  <c r="E305" s="1"/>
  <c r="C306"/>
  <c r="D306" s="1"/>
  <c r="E306" s="1"/>
  <c r="C307"/>
  <c r="D307" s="1"/>
  <c r="E307" s="1"/>
  <c r="C308"/>
  <c r="D308" s="1"/>
  <c r="E308" s="1"/>
  <c r="C309"/>
  <c r="D309" s="1"/>
  <c r="E309" s="1"/>
  <c r="C310"/>
  <c r="C311"/>
  <c r="D311" s="1"/>
  <c r="E311" s="1"/>
  <c r="C312"/>
  <c r="D312" s="1"/>
  <c r="E312" s="1"/>
  <c r="C313"/>
  <c r="D313" s="1"/>
  <c r="E313" s="1"/>
  <c r="C314"/>
  <c r="D314" s="1"/>
  <c r="E314" s="1"/>
  <c r="C315"/>
  <c r="C316"/>
  <c r="D316" s="1"/>
  <c r="E316" s="1"/>
  <c r="C317"/>
  <c r="D317" s="1"/>
  <c r="E317" s="1"/>
  <c r="C318"/>
  <c r="D318" s="1"/>
  <c r="E318" s="1"/>
  <c r="C319"/>
  <c r="D319" s="1"/>
  <c r="E319" s="1"/>
  <c r="C320"/>
  <c r="D320" s="1"/>
  <c r="E320" s="1"/>
  <c r="C321"/>
  <c r="D321" s="1"/>
  <c r="E321" s="1"/>
  <c r="C322"/>
  <c r="D322" s="1"/>
  <c r="E322" s="1"/>
  <c r="C323"/>
  <c r="C63"/>
  <c r="D63" s="1"/>
  <c r="E63" s="1"/>
  <c r="C64"/>
  <c r="D64" s="1"/>
  <c r="E64" s="1"/>
  <c r="C65"/>
  <c r="D65" s="1"/>
  <c r="E65" s="1"/>
  <c r="C66"/>
  <c r="C67"/>
  <c r="D67" s="1"/>
  <c r="E67" s="1"/>
  <c r="C68"/>
  <c r="D68" s="1"/>
  <c r="E68" s="1"/>
  <c r="C69"/>
  <c r="D69" s="1"/>
  <c r="E69" s="1"/>
  <c r="C70"/>
  <c r="D70" s="1"/>
  <c r="E70" s="1"/>
  <c r="C71"/>
  <c r="D71" s="1"/>
  <c r="E71" s="1"/>
  <c r="C72"/>
  <c r="D72" s="1"/>
  <c r="E72" s="1"/>
  <c r="C73"/>
  <c r="D73" s="1"/>
  <c r="E73" s="1"/>
  <c r="C74"/>
  <c r="D74" s="1"/>
  <c r="E74" s="1"/>
  <c r="C75"/>
  <c r="D75" s="1"/>
  <c r="E75" s="1"/>
  <c r="C76"/>
  <c r="C77"/>
  <c r="D77" s="1"/>
  <c r="E77" s="1"/>
  <c r="C78"/>
  <c r="D78" s="1"/>
  <c r="E78" s="1"/>
  <c r="C79"/>
  <c r="D79" s="1"/>
  <c r="E79" s="1"/>
  <c r="C80"/>
  <c r="D80" s="1"/>
  <c r="E80" s="1"/>
  <c r="C81"/>
  <c r="D81" s="1"/>
  <c r="E81" s="1"/>
  <c r="C82"/>
  <c r="D82" s="1"/>
  <c r="E82" s="1"/>
  <c r="C83"/>
  <c r="D83" s="1"/>
  <c r="E83" s="1"/>
  <c r="C84"/>
  <c r="C85"/>
  <c r="D85" s="1"/>
  <c r="E85" s="1"/>
  <c r="C86"/>
  <c r="D86" s="1"/>
  <c r="E86" s="1"/>
  <c r="C87"/>
  <c r="D87" s="1"/>
  <c r="E87" s="1"/>
  <c r="C88"/>
  <c r="D88" s="1"/>
  <c r="E88" s="1"/>
  <c r="C89"/>
  <c r="D89" s="1"/>
  <c r="E89" s="1"/>
  <c r="C90"/>
  <c r="D90" s="1"/>
  <c r="E90" s="1"/>
  <c r="C91"/>
  <c r="D91" s="1"/>
  <c r="E91" s="1"/>
  <c r="C92"/>
  <c r="D92" s="1"/>
  <c r="E92" s="1"/>
  <c r="C93"/>
  <c r="D93" s="1"/>
  <c r="E93" s="1"/>
  <c r="C94"/>
  <c r="D94" s="1"/>
  <c r="E94" s="1"/>
  <c r="C95"/>
  <c r="C96"/>
  <c r="D96" s="1"/>
  <c r="E96" s="1"/>
  <c r="C97"/>
  <c r="D97" s="1"/>
  <c r="E97" s="1"/>
  <c r="C98"/>
  <c r="D98" s="1"/>
  <c r="E98" s="1"/>
  <c r="C99"/>
  <c r="D99" s="1"/>
  <c r="E99" s="1"/>
  <c r="C100"/>
  <c r="D100" s="1"/>
  <c r="E100" s="1"/>
  <c r="C101"/>
  <c r="D101" s="1"/>
  <c r="E101" s="1"/>
  <c r="C102"/>
  <c r="D102" s="1"/>
  <c r="E102" s="1"/>
  <c r="C103"/>
  <c r="C104"/>
  <c r="D104" s="1"/>
  <c r="E104" s="1"/>
  <c r="C105"/>
  <c r="D105" s="1"/>
  <c r="E105" s="1"/>
  <c r="C106"/>
  <c r="D106" s="1"/>
  <c r="E106" s="1"/>
  <c r="C107"/>
  <c r="C108"/>
  <c r="D108" s="1"/>
  <c r="E108" s="1"/>
  <c r="C109"/>
  <c r="D109" s="1"/>
  <c r="E109" s="1"/>
  <c r="C110"/>
  <c r="D110" s="1"/>
  <c r="E110" s="1"/>
  <c r="C111"/>
  <c r="D111" s="1"/>
  <c r="E111" s="1"/>
  <c r="C112"/>
  <c r="D112" s="1"/>
  <c r="E112" s="1"/>
  <c r="C113"/>
  <c r="D113" s="1"/>
  <c r="E113" s="1"/>
  <c r="C114"/>
  <c r="D114" s="1"/>
  <c r="E114" s="1"/>
  <c r="C115"/>
  <c r="C116"/>
  <c r="D116" s="1"/>
  <c r="E116" s="1"/>
  <c r="C117"/>
  <c r="D117" s="1"/>
  <c r="E117" s="1"/>
  <c r="C118"/>
  <c r="D118" s="1"/>
  <c r="E118" s="1"/>
  <c r="C119"/>
  <c r="D119" s="1"/>
  <c r="E119" s="1"/>
  <c r="C120"/>
  <c r="D120" s="1"/>
  <c r="E120" s="1"/>
  <c r="C121"/>
  <c r="C122"/>
  <c r="D122" s="1"/>
  <c r="E122" s="1"/>
  <c r="C123"/>
  <c r="D123" s="1"/>
  <c r="E123" s="1"/>
  <c r="C124"/>
  <c r="D124" s="1"/>
  <c r="E124" s="1"/>
  <c r="C125"/>
  <c r="D125" s="1"/>
  <c r="E125" s="1"/>
  <c r="C126"/>
  <c r="D126" s="1"/>
  <c r="E126" s="1"/>
  <c r="C127"/>
  <c r="C128"/>
  <c r="D128" s="1"/>
  <c r="E128" s="1"/>
  <c r="C129"/>
  <c r="D129" s="1"/>
  <c r="E129" s="1"/>
  <c r="C130"/>
  <c r="D130" s="1"/>
  <c r="E130" s="1"/>
  <c r="C131"/>
  <c r="D131" s="1"/>
  <c r="E131" s="1"/>
  <c r="C132"/>
  <c r="C133"/>
  <c r="D133" s="1"/>
  <c r="E133" s="1"/>
  <c r="C134"/>
  <c r="D134" s="1"/>
  <c r="E134" s="1"/>
  <c r="C135"/>
  <c r="D135" s="1"/>
  <c r="E135" s="1"/>
  <c r="C136"/>
  <c r="D136" s="1"/>
  <c r="E136" s="1"/>
  <c r="C137"/>
  <c r="D137" s="1"/>
  <c r="E137" s="1"/>
  <c r="C138"/>
  <c r="D138" s="1"/>
  <c r="E138" s="1"/>
  <c r="C139"/>
  <c r="C140"/>
  <c r="D140" s="1"/>
  <c r="E140" s="1"/>
  <c r="C141"/>
  <c r="D141" s="1"/>
  <c r="E141" s="1"/>
  <c r="C142"/>
  <c r="D142" s="1"/>
  <c r="E142" s="1"/>
  <c r="C143"/>
  <c r="D143" s="1"/>
  <c r="E143" s="1"/>
  <c r="C144"/>
  <c r="D144" s="1"/>
  <c r="E144" s="1"/>
  <c r="C145"/>
  <c r="D145" s="1"/>
  <c r="E145" s="1"/>
  <c r="C146"/>
  <c r="C147"/>
  <c r="D147" s="1"/>
  <c r="E147" s="1"/>
  <c r="C148"/>
  <c r="D148" s="1"/>
  <c r="E148" s="1"/>
  <c r="C149"/>
  <c r="D149" s="1"/>
  <c r="E149" s="1"/>
  <c r="C150"/>
  <c r="D150" s="1"/>
  <c r="E150" s="1"/>
  <c r="C151"/>
  <c r="D151" s="1"/>
  <c r="E151" s="1"/>
  <c r="C152"/>
  <c r="C153"/>
  <c r="D153" s="1"/>
  <c r="E153" s="1"/>
  <c r="C154"/>
  <c r="D154" s="1"/>
  <c r="E154" s="1"/>
  <c r="C155"/>
  <c r="D155" s="1"/>
  <c r="E155" s="1"/>
  <c r="C156"/>
  <c r="D156" s="1"/>
  <c r="E156" s="1"/>
  <c r="C157"/>
  <c r="D157" s="1"/>
  <c r="E157" s="1"/>
  <c r="C158"/>
  <c r="C159"/>
  <c r="D159" s="1"/>
  <c r="E159" s="1"/>
  <c r="C160"/>
  <c r="D160" s="1"/>
  <c r="E160" s="1"/>
  <c r="C161"/>
  <c r="D161" s="1"/>
  <c r="E161" s="1"/>
  <c r="C162"/>
  <c r="D162" s="1"/>
  <c r="E162" s="1"/>
  <c r="C163"/>
  <c r="D163" s="1"/>
  <c r="E163" s="1"/>
  <c r="C164"/>
  <c r="D164" s="1"/>
  <c r="E164" s="1"/>
  <c r="C165"/>
  <c r="C166"/>
  <c r="D166" s="1"/>
  <c r="E166" s="1"/>
  <c r="C167"/>
  <c r="D167" s="1"/>
  <c r="E167" s="1"/>
  <c r="C168"/>
  <c r="D168" s="1"/>
  <c r="E168" s="1"/>
  <c r="C169"/>
  <c r="D169" s="1"/>
  <c r="E169" s="1"/>
  <c r="C170"/>
  <c r="D170" s="1"/>
  <c r="E170" s="1"/>
  <c r="B1" i="4" l="1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39" i="1" l="1"/>
  <c r="D39" s="1"/>
  <c r="E39" s="1"/>
  <c r="C47"/>
  <c r="D47" s="1"/>
  <c r="E47" s="1"/>
  <c r="C53"/>
  <c r="D53" s="1"/>
  <c r="E53" s="1"/>
  <c r="C58"/>
  <c r="D58" s="1"/>
  <c r="E58" s="1"/>
  <c r="A3" i="4"/>
  <c r="A4" l="1"/>
  <c r="A5" l="1"/>
  <c r="A6" l="1"/>
  <c r="A7" l="1"/>
  <c r="A8" l="1"/>
  <c r="A9" l="1"/>
  <c r="C57" i="1"/>
  <c r="D57" s="1"/>
  <c r="E57" s="1"/>
  <c r="A10" i="4" l="1"/>
  <c r="A11" l="1"/>
  <c r="A12" l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C42" i="1" s="1"/>
  <c r="D42" s="1"/>
  <c r="E42" s="1"/>
  <c r="C46"/>
  <c r="D46" s="1"/>
  <c r="E46" s="1"/>
  <c r="C37"/>
  <c r="D37" s="1"/>
  <c r="E37" s="1"/>
  <c r="C55"/>
  <c r="D55" s="1"/>
  <c r="E55" s="1"/>
  <c r="C43"/>
  <c r="D43" s="1"/>
  <c r="E43" s="1"/>
  <c r="C59"/>
  <c r="D59" s="1"/>
  <c r="E59" s="1"/>
  <c r="C62"/>
  <c r="D62" s="1"/>
  <c r="E62" s="1"/>
  <c r="C50"/>
  <c r="D50" s="1"/>
  <c r="E50" s="1"/>
  <c r="C54"/>
  <c r="D54" s="1"/>
  <c r="E54" s="1"/>
  <c r="C51" l="1"/>
  <c r="D51" s="1"/>
  <c r="E51" s="1"/>
  <c r="C61"/>
  <c r="D61" s="1"/>
  <c r="E61" s="1"/>
  <c r="C56"/>
  <c r="D56" s="1"/>
  <c r="E56" s="1"/>
  <c r="C41"/>
  <c r="D41" s="1"/>
  <c r="E41" s="1"/>
  <c r="C52"/>
  <c r="D52" s="1"/>
  <c r="E52" s="1"/>
  <c r="C49"/>
  <c r="D49" s="1"/>
  <c r="E49" s="1"/>
  <c r="C36"/>
  <c r="D36" s="1"/>
  <c r="E36" s="1"/>
  <c r="C38"/>
  <c r="D38" s="1"/>
  <c r="E38" s="1"/>
  <c r="C40"/>
  <c r="D40" s="1"/>
  <c r="E40" s="1"/>
  <c r="C60"/>
  <c r="D60" s="1"/>
  <c r="E60" s="1"/>
  <c r="C45"/>
  <c r="D45" s="1"/>
  <c r="E45" s="1"/>
  <c r="C44"/>
  <c r="D44" s="1"/>
  <c r="E44" s="1"/>
  <c r="C48"/>
  <c r="D48" s="1"/>
  <c r="E48" s="1"/>
</calcChain>
</file>

<file path=xl/sharedStrings.xml><?xml version="1.0" encoding="utf-8"?>
<sst xmlns="http://schemas.openxmlformats.org/spreadsheetml/2006/main" count="1702" uniqueCount="879">
  <si>
    <t>Club</t>
  </si>
  <si>
    <t>100mh</t>
  </si>
  <si>
    <t>U17M</t>
  </si>
  <si>
    <t>Event</t>
  </si>
  <si>
    <t>Number</t>
  </si>
  <si>
    <t>Distance</t>
  </si>
  <si>
    <t>Note</t>
  </si>
  <si>
    <t>John Smith</t>
  </si>
  <si>
    <t>Bill Whistlecroft Spring Athletics Festival</t>
  </si>
  <si>
    <t>DAY 1</t>
  </si>
  <si>
    <t>Example</t>
  </si>
  <si>
    <t>hand timed etc.</t>
  </si>
  <si>
    <t>Notes</t>
  </si>
  <si>
    <t>6kg</t>
  </si>
  <si>
    <t>SPRING FESTIVAL 2018</t>
  </si>
  <si>
    <t>Time</t>
  </si>
  <si>
    <t>Age</t>
  </si>
  <si>
    <t>?</t>
  </si>
  <si>
    <t> 110H</t>
  </si>
  <si>
    <t> SM</t>
  </si>
  <si>
    <t>U20M, M35-49</t>
  </si>
  <si>
    <t>Ollie Thorner U20</t>
  </si>
  <si>
    <t> 100H</t>
  </si>
  <si>
    <t>U17M, M50-59</t>
  </si>
  <si>
    <t>Jami Schlueter U17M</t>
  </si>
  <si>
    <t>Adam Booth U17M</t>
  </si>
  <si>
    <t>U20W, SW, W35-39</t>
  </si>
  <si>
    <t> M60+</t>
  </si>
  <si>
    <t> 80H</t>
  </si>
  <si>
    <t> U15B</t>
  </si>
  <si>
    <t>U17W, W40-49</t>
  </si>
  <si>
    <t>80H</t>
  </si>
  <si>
    <t> W50-59</t>
  </si>
  <si>
    <t>75H</t>
  </si>
  <si>
    <t>U15G</t>
  </si>
  <si>
    <t>Caitlin Keaney U15</t>
  </si>
  <si>
    <t>Lara Chapman U15</t>
  </si>
  <si>
    <t>U13B</t>
  </si>
  <si>
    <t>70H</t>
  </si>
  <si>
    <t>U13G</t>
  </si>
  <si>
    <t>200H</t>
  </si>
  <si>
    <t>MALE</t>
  </si>
  <si>
    <t>FEMALE</t>
  </si>
  <si>
    <t>300H</t>
  </si>
  <si>
    <t>U17W, W50-59,                  M60-69</t>
  </si>
  <si>
    <t>Sofia Vella U17</t>
  </si>
  <si>
    <t>Abbie Lovering U17</t>
  </si>
  <si>
    <t>Anita Hayward SW 50</t>
  </si>
  <si>
    <t xml:space="preserve">Poppy Oliver (U17W) </t>
  </si>
  <si>
    <t>400H</t>
  </si>
  <si>
    <t>SM</t>
  </si>
  <si>
    <t xml:space="preserve">Ben McIntyre (U17M) </t>
  </si>
  <si>
    <t>SW, U20W, W35-49</t>
  </si>
  <si>
    <t>1500 S/C</t>
  </si>
  <si>
    <t>U15B, U15G</t>
  </si>
  <si>
    <t>U20W, U17W</t>
  </si>
  <si>
    <t>Isolbelle Craven U17W</t>
  </si>
  <si>
    <t>Maya Hodgson (U17W)</t>
  </si>
  <si>
    <t>2000 S/C</t>
  </si>
  <si>
    <t>U18W,U20W,SW</t>
  </si>
  <si>
    <t>3000 S/C</t>
  </si>
  <si>
    <t>SW</t>
  </si>
  <si>
    <t xml:space="preserve">Tim White </t>
  </si>
  <si>
    <t>U18M, U20M</t>
  </si>
  <si>
    <t>Morgan Hanson (U17W)</t>
  </si>
  <si>
    <t xml:space="preserve">Jack Josh (U17M) </t>
  </si>
  <si>
    <t>Timetable - Throws</t>
  </si>
  <si>
    <t>Hammer</t>
  </si>
  <si>
    <t>Isabella Shepherd U20W</t>
  </si>
  <si>
    <t xml:space="preserve">Josh Tyler (U17M) </t>
  </si>
  <si>
    <t>13.00 </t>
  </si>
  <si>
    <t>Rod Chapman V70</t>
  </si>
  <si>
    <t>Melissa kolic U20</t>
  </si>
  <si>
    <t>Heather Seager V50</t>
  </si>
  <si>
    <t>Shot Put</t>
  </si>
  <si>
    <t>Brendon Pentland U17</t>
  </si>
  <si>
    <t>14.00 </t>
  </si>
  <si>
    <t>U13</t>
  </si>
  <si>
    <t xml:space="preserve">Heather Rowe (F35) </t>
  </si>
  <si>
    <t>Caitlin Keaney U15G</t>
  </si>
  <si>
    <t>William Saltmarsh U15B</t>
  </si>
  <si>
    <t>Sophie Hamilton U15G</t>
  </si>
  <si>
    <t>Alex Hardy-Stewart U15B</t>
  </si>
  <si>
    <t>Lara Chapman U15G</t>
  </si>
  <si>
    <t>Isaac Ketterer U15B</t>
  </si>
  <si>
    <t>14.30 </t>
  </si>
  <si>
    <t>Discus</t>
  </si>
  <si>
    <t>Jack Turner U20M</t>
  </si>
  <si>
    <t>Naomi Wilde U17W</t>
  </si>
  <si>
    <t>15.30 </t>
  </si>
  <si>
    <t>U11B</t>
  </si>
  <si>
    <t>U15B</t>
  </si>
  <si>
    <t>U11</t>
  </si>
  <si>
    <t>U20W</t>
  </si>
  <si>
    <t>U17W</t>
  </si>
  <si>
    <t>U11G</t>
  </si>
  <si>
    <t>U17B</t>
  </si>
  <si>
    <t xml:space="preserve">U20 </t>
  </si>
  <si>
    <t xml:space="preserve">U17M </t>
  </si>
  <si>
    <t xml:space="preserve">U17W </t>
  </si>
  <si>
    <t xml:space="preserve">U20M </t>
  </si>
  <si>
    <t>U17w</t>
  </si>
  <si>
    <t>U17</t>
  </si>
  <si>
    <t>U20M</t>
  </si>
  <si>
    <t xml:space="preserve">U15G </t>
  </si>
  <si>
    <t>V50</t>
  </si>
  <si>
    <t>U20</t>
  </si>
  <si>
    <t>Taunton</t>
  </si>
  <si>
    <t>U17G</t>
  </si>
  <si>
    <t>hammer</t>
  </si>
  <si>
    <t>Wind (+/-)</t>
  </si>
  <si>
    <t>Taunton AC</t>
  </si>
  <si>
    <t>Name</t>
  </si>
  <si>
    <t xml:space="preserve">Daisy Abernethy </t>
  </si>
  <si>
    <t xml:space="preserve">Lily Amor </t>
  </si>
  <si>
    <t>Jack Amor</t>
  </si>
  <si>
    <t xml:space="preserve">Rowan Austin </t>
  </si>
  <si>
    <t>Olivia Bagg</t>
  </si>
  <si>
    <t xml:space="preserve">Gemma Baker </t>
  </si>
  <si>
    <t xml:space="preserve">Toby Baker </t>
  </si>
  <si>
    <t>Shireen Balouch</t>
  </si>
  <si>
    <t xml:space="preserve">Joe Banks </t>
  </si>
  <si>
    <t xml:space="preserve">Sophie Bareham </t>
  </si>
  <si>
    <t xml:space="preserve">Matthew Bark-Churchill </t>
  </si>
  <si>
    <t xml:space="preserve">Fiona Barkley </t>
  </si>
  <si>
    <t xml:space="preserve">George Beardmore </t>
  </si>
  <si>
    <t>Delleah Belgrave</t>
  </si>
  <si>
    <t xml:space="preserve">Laila-Jae Belgrave </t>
  </si>
  <si>
    <t xml:space="preserve">Alexia Bennett-Cordy </t>
  </si>
  <si>
    <t xml:space="preserve">Hermione Benton </t>
  </si>
  <si>
    <t>Leon Biaggi</t>
  </si>
  <si>
    <t xml:space="preserve">Lucy Bickerton </t>
  </si>
  <si>
    <t xml:space="preserve">Harry Bunkin </t>
  </si>
  <si>
    <t xml:space="preserve">Abigail Birch </t>
  </si>
  <si>
    <t xml:space="preserve">Sian Birch </t>
  </si>
  <si>
    <t>Michael Biss</t>
  </si>
  <si>
    <t>Jenna Blundell</t>
  </si>
  <si>
    <t>Val Bovell</t>
  </si>
  <si>
    <t>Sam Brereton</t>
  </si>
  <si>
    <t>James Bridge</t>
  </si>
  <si>
    <t xml:space="preserve">William Brodie </t>
  </si>
  <si>
    <t>Ruby Brook</t>
  </si>
  <si>
    <t>Daniel Brooks</t>
  </si>
  <si>
    <t xml:space="preserve">Adam Brooks </t>
  </si>
  <si>
    <t xml:space="preserve">Stephanie Brooks </t>
  </si>
  <si>
    <t xml:space="preserve">Lydia Brown </t>
  </si>
  <si>
    <t>Charlotte Brown</t>
  </si>
  <si>
    <t xml:space="preserve">Gracie Bunting </t>
  </si>
  <si>
    <t>Harry Bunting</t>
  </si>
  <si>
    <t>Morgan Burke</t>
  </si>
  <si>
    <t xml:space="preserve">Harrison Burke </t>
  </si>
  <si>
    <t>Tilly Burney</t>
  </si>
  <si>
    <t xml:space="preserve">Georgina Burrows </t>
  </si>
  <si>
    <t xml:space="preserve">Alex Burton </t>
  </si>
  <si>
    <t xml:space="preserve">Hattie Byrne </t>
  </si>
  <si>
    <t>Gabriel Cameron</t>
  </si>
  <si>
    <t xml:space="preserve">Phoebe Card </t>
  </si>
  <si>
    <t>Vivienne Card</t>
  </si>
  <si>
    <t>Jay Carey</t>
  </si>
  <si>
    <t>Robbie Carrick-Smith</t>
  </si>
  <si>
    <t xml:space="preserve">Joe Carter </t>
  </si>
  <si>
    <t>Oliver Castle</t>
  </si>
  <si>
    <t xml:space="preserve">Lucy Chalmers </t>
  </si>
  <si>
    <t xml:space="preserve">Max Chater </t>
  </si>
  <si>
    <t xml:space="preserve">Emily Churchill </t>
  </si>
  <si>
    <t xml:space="preserve">Samuel Clayton </t>
  </si>
  <si>
    <t xml:space="preserve">Archie Coates </t>
  </si>
  <si>
    <t>Theo Cochrane</t>
  </si>
  <si>
    <t xml:space="preserve">Martha Collings </t>
  </si>
  <si>
    <t>Kacey Collins</t>
  </si>
  <si>
    <t>Stephanie Collis</t>
  </si>
  <si>
    <t>Melissa Cooke</t>
  </si>
  <si>
    <t xml:space="preserve">Lauren Cooper </t>
  </si>
  <si>
    <t>Connor Corbin</t>
  </si>
  <si>
    <t>Grace Cottrell</t>
  </si>
  <si>
    <t xml:space="preserve">Iris Courtney </t>
  </si>
  <si>
    <t>Isabella Cox</t>
  </si>
  <si>
    <t>Lucy Crossman</t>
  </si>
  <si>
    <t xml:space="preserve">Thomas Darton </t>
  </si>
  <si>
    <t>Maddy David</t>
  </si>
  <si>
    <t xml:space="preserve">Abi Davies </t>
  </si>
  <si>
    <t>Daisy Davies</t>
  </si>
  <si>
    <t xml:space="preserve">Henry Dawes </t>
  </si>
  <si>
    <t xml:space="preserve">Naiomi Dawson </t>
  </si>
  <si>
    <t xml:space="preserve">David Dawson </t>
  </si>
  <si>
    <t xml:space="preserve">Jamie Day </t>
  </si>
  <si>
    <t xml:space="preserve">Emma Denham </t>
  </si>
  <si>
    <t xml:space="preserve">Jacob Dibble </t>
  </si>
  <si>
    <t xml:space="preserve">Libby Dickens </t>
  </si>
  <si>
    <t xml:space="preserve">Tom Dollery </t>
  </si>
  <si>
    <t>Trevor Downward</t>
  </si>
  <si>
    <t>Archie Dowson</t>
  </si>
  <si>
    <t xml:space="preserve">Sam Dowson </t>
  </si>
  <si>
    <t xml:space="preserve">Oliver D'Rozario </t>
  </si>
  <si>
    <t xml:space="preserve">Lucy Durham </t>
  </si>
  <si>
    <t>Orla East</t>
  </si>
  <si>
    <t>Andy Faulkner</t>
  </si>
  <si>
    <t xml:space="preserve">Grace Fielder </t>
  </si>
  <si>
    <t xml:space="preserve">George Fielder </t>
  </si>
  <si>
    <t xml:space="preserve"> Finn</t>
  </si>
  <si>
    <t xml:space="preserve">Leyton Finn </t>
  </si>
  <si>
    <t xml:space="preserve">Abigail Fisher </t>
  </si>
  <si>
    <t xml:space="preserve">Jessica Fisher </t>
  </si>
  <si>
    <t xml:space="preserve">Daniel Fisher </t>
  </si>
  <si>
    <t>Madison Foxcroft</t>
  </si>
  <si>
    <t xml:space="preserve">Eleni Francis </t>
  </si>
  <si>
    <t>Joshua Fricker</t>
  </si>
  <si>
    <t xml:space="preserve">Zachary Fricker </t>
  </si>
  <si>
    <t xml:space="preserve">Ben Game </t>
  </si>
  <si>
    <t xml:space="preserve">Luke Game </t>
  </si>
  <si>
    <t>Owen Garrett</t>
  </si>
  <si>
    <t>Charlotte Garrett</t>
  </si>
  <si>
    <t>Oscar Gascoyne</t>
  </si>
  <si>
    <t>Willa Gibb</t>
  </si>
  <si>
    <t>Ci Gifford-Groves</t>
  </si>
  <si>
    <t>Cales Gifford-Groves</t>
  </si>
  <si>
    <t xml:space="preserve">Ashton Gifford Groves </t>
  </si>
  <si>
    <t>Andrea Gilbert</t>
  </si>
  <si>
    <t xml:space="preserve">Kurt Gilbert </t>
  </si>
  <si>
    <t>Sophie Gillard</t>
  </si>
  <si>
    <t xml:space="preserve">Abi Gillard </t>
  </si>
  <si>
    <t xml:space="preserve">Jim Gillespie </t>
  </si>
  <si>
    <t>Toby Glass</t>
  </si>
  <si>
    <t>Daisy Glover</t>
  </si>
  <si>
    <t>Bradley Glover</t>
  </si>
  <si>
    <t>Joe Goodwin</t>
  </si>
  <si>
    <t>Jayden Gray</t>
  </si>
  <si>
    <t xml:space="preserve">Jake Gray </t>
  </si>
  <si>
    <t xml:space="preserve">Marilyn Grech </t>
  </si>
  <si>
    <t xml:space="preserve">Joel Green </t>
  </si>
  <si>
    <t xml:space="preserve">Oliver Green </t>
  </si>
  <si>
    <t xml:space="preserve">Daniel Griffin </t>
  </si>
  <si>
    <t>Alice Grosjean</t>
  </si>
  <si>
    <t xml:space="preserve">Lewis Guest </t>
  </si>
  <si>
    <t xml:space="preserve">Jack Gunning </t>
  </si>
  <si>
    <t>Lucie Guy</t>
  </si>
  <si>
    <t xml:space="preserve">Lauren Hall </t>
  </si>
  <si>
    <t xml:space="preserve">Sophie Hamilton </t>
  </si>
  <si>
    <t xml:space="preserve">Luke Hamley </t>
  </si>
  <si>
    <t>Matthew Hammond</t>
  </si>
  <si>
    <t xml:space="preserve">Morgan Hansen </t>
  </si>
  <si>
    <t xml:space="preserve">Alex Hardy-Stewart </t>
  </si>
  <si>
    <t>Lewis Harknett</t>
  </si>
  <si>
    <t>Nia Harradine-Cole</t>
  </si>
  <si>
    <t>Samantha Harris</t>
  </si>
  <si>
    <t>Katrina Hart</t>
  </si>
  <si>
    <t>Benjamin Hartigan</t>
  </si>
  <si>
    <t>Daisy Harvey</t>
  </si>
  <si>
    <t>Jack Harvey</t>
  </si>
  <si>
    <t xml:space="preserve">Robbie Hawkins </t>
  </si>
  <si>
    <t xml:space="preserve">Ella Haynes </t>
  </si>
  <si>
    <t xml:space="preserve">Joseph Haynes </t>
  </si>
  <si>
    <t xml:space="preserve">Tom Heal </t>
  </si>
  <si>
    <t>Joseph Healey</t>
  </si>
  <si>
    <t>Jem Hedgcock</t>
  </si>
  <si>
    <t>Ciaran Herniman</t>
  </si>
  <si>
    <t xml:space="preserve">Livvy Hewlett </t>
  </si>
  <si>
    <t xml:space="preserve">Kathrin Higginson </t>
  </si>
  <si>
    <t xml:space="preserve">Maddison Hillier-Smith </t>
  </si>
  <si>
    <t xml:space="preserve">Liam Hillier-Smith </t>
  </si>
  <si>
    <t xml:space="preserve">Maya Hodgson </t>
  </si>
  <si>
    <t xml:space="preserve">Samuel Holloway </t>
  </si>
  <si>
    <t xml:space="preserve">Amelia Honor </t>
  </si>
  <si>
    <t>Hannah Horrocks</t>
  </si>
  <si>
    <t xml:space="preserve">Grace Horswell </t>
  </si>
  <si>
    <t xml:space="preserve">Jack Houghton </t>
  </si>
  <si>
    <t xml:space="preserve">Abbey Hughes </t>
  </si>
  <si>
    <t>Cicely Hunt</t>
  </si>
  <si>
    <t xml:space="preserve">Chloe Hunt </t>
  </si>
  <si>
    <t xml:space="preserve">Ben Huntley </t>
  </si>
  <si>
    <t>Zoe Huntley</t>
  </si>
  <si>
    <t>Yusuf Hussein</t>
  </si>
  <si>
    <t xml:space="preserve">India Ibbotson </t>
  </si>
  <si>
    <t xml:space="preserve">Andrew Ingleton </t>
  </si>
  <si>
    <t>Lizzy Ingram</t>
  </si>
  <si>
    <t xml:space="preserve">Samual Irish </t>
  </si>
  <si>
    <t>George Isgrove</t>
  </si>
  <si>
    <t xml:space="preserve">Hannah Jackson </t>
  </si>
  <si>
    <t xml:space="preserve">Vicky Jackson </t>
  </si>
  <si>
    <t xml:space="preserve">Ella Jeffery </t>
  </si>
  <si>
    <t xml:space="preserve">L Jeffries </t>
  </si>
  <si>
    <t>Madeleine Johnson</t>
  </si>
  <si>
    <t xml:space="preserve">Ben Jones </t>
  </si>
  <si>
    <t xml:space="preserve">Natalie Jones </t>
  </si>
  <si>
    <t xml:space="preserve">Jemma Jones </t>
  </si>
  <si>
    <t xml:space="preserve">Rosie Joynes </t>
  </si>
  <si>
    <t>Simran Kaur</t>
  </si>
  <si>
    <t xml:space="preserve">Cailtin Keaney </t>
  </si>
  <si>
    <t>Maya Kendell</t>
  </si>
  <si>
    <t>Isaac Ketterer</t>
  </si>
  <si>
    <t xml:space="preserve">Phoebe Killen </t>
  </si>
  <si>
    <t>Jessica Kinneir</t>
  </si>
  <si>
    <t>Ethan Kirby</t>
  </si>
  <si>
    <t xml:space="preserve">Christopher Kirwin </t>
  </si>
  <si>
    <t xml:space="preserve">Kimberly Knight </t>
  </si>
  <si>
    <t xml:space="preserve">Mark Knight </t>
  </si>
  <si>
    <t>Claudia Koniecnza</t>
  </si>
  <si>
    <t xml:space="preserve">Seth Lake </t>
  </si>
  <si>
    <t>Savannah Lamb</t>
  </si>
  <si>
    <t xml:space="preserve">Jasmine Larsen </t>
  </si>
  <si>
    <t>Imogen Leakey</t>
  </si>
  <si>
    <t>Cerys Lee</t>
  </si>
  <si>
    <t xml:space="preserve">Oscar Lee </t>
  </si>
  <si>
    <t xml:space="preserve">David Lee </t>
  </si>
  <si>
    <t xml:space="preserve">Joshua Lewis </t>
  </si>
  <si>
    <t xml:space="preserve">Jessica Lewis </t>
  </si>
  <si>
    <t xml:space="preserve">Ben Lewis </t>
  </si>
  <si>
    <t xml:space="preserve">Adam Leworthy </t>
  </si>
  <si>
    <t>Lara Loewe</t>
  </si>
  <si>
    <t>Tabitha Lorenz</t>
  </si>
  <si>
    <t>Oliver Lorenz</t>
  </si>
  <si>
    <t xml:space="preserve">Abbie Lovering </t>
  </si>
  <si>
    <t>Owen Lythell</t>
  </si>
  <si>
    <t>Nicholas Maczugowski</t>
  </si>
  <si>
    <t>Josh Maggs</t>
  </si>
  <si>
    <t>Daisy Mahoney</t>
  </si>
  <si>
    <t xml:space="preserve">Caitlin Mander </t>
  </si>
  <si>
    <t xml:space="preserve">Byron Mander </t>
  </si>
  <si>
    <t xml:space="preserve">Gareth Manning </t>
  </si>
  <si>
    <t xml:space="preserve">Phillipa Mannings </t>
  </si>
  <si>
    <t xml:space="preserve">Joseph Markey </t>
  </si>
  <si>
    <t>Joel Mattacks</t>
  </si>
  <si>
    <t xml:space="preserve">Lucy-Jane Matthews </t>
  </si>
  <si>
    <t xml:space="preserve">Saffron Maurice </t>
  </si>
  <si>
    <t xml:space="preserve">Alex May </t>
  </si>
  <si>
    <t>Enya Maylor</t>
  </si>
  <si>
    <t>James Mckibbin</t>
  </si>
  <si>
    <t>Harry Meredith</t>
  </si>
  <si>
    <t xml:space="preserve">Joe Milton </t>
  </si>
  <si>
    <t xml:space="preserve">Joshua Moore </t>
  </si>
  <si>
    <t xml:space="preserve">Elliot Moran </t>
  </si>
  <si>
    <t>William Nicolle</t>
  </si>
  <si>
    <t>Holly Nixon</t>
  </si>
  <si>
    <t xml:space="preserve">Callum Oliver-Davidson </t>
  </si>
  <si>
    <t xml:space="preserve">Angelica Oparinde </t>
  </si>
  <si>
    <t xml:space="preserve">Thema Osborne-Hendricks </t>
  </si>
  <si>
    <t xml:space="preserve">Ellie Osmond </t>
  </si>
  <si>
    <t xml:space="preserve">Rebecca Ousby </t>
  </si>
  <si>
    <t xml:space="preserve">Christopher Page </t>
  </si>
  <si>
    <t xml:space="preserve">Matthew Page </t>
  </si>
  <si>
    <t xml:space="preserve">Holly Page </t>
  </si>
  <si>
    <t xml:space="preserve">Sophie Page </t>
  </si>
  <si>
    <t xml:space="preserve">Holly Paine </t>
  </si>
  <si>
    <t>Emily Parker</t>
  </si>
  <si>
    <t>Dan Parkin</t>
  </si>
  <si>
    <t xml:space="preserve">Will Parry </t>
  </si>
  <si>
    <t>Aidan Patton</t>
  </si>
  <si>
    <t>Birdie Payne</t>
  </si>
  <si>
    <t xml:space="preserve">Elowen Penfold </t>
  </si>
  <si>
    <t xml:space="preserve">Brenden Pentland </t>
  </si>
  <si>
    <t>Sam Petherbridge</t>
  </si>
  <si>
    <t xml:space="preserve">Marcus Pidgley </t>
  </si>
  <si>
    <t xml:space="preserve">Rebecca Pierce </t>
  </si>
  <si>
    <t>Charlotte Piper</t>
  </si>
  <si>
    <t>Mark Plowman</t>
  </si>
  <si>
    <t xml:space="preserve">Joe Ponter </t>
  </si>
  <si>
    <t xml:space="preserve">Sam Ponter </t>
  </si>
  <si>
    <t>Caroline Powell</t>
  </si>
  <si>
    <t xml:space="preserve">Andrew Power </t>
  </si>
  <si>
    <t>Yusuf Qazi</t>
  </si>
  <si>
    <t>Imam Qazi</t>
  </si>
  <si>
    <t>Anisah Qazi</t>
  </si>
  <si>
    <t xml:space="preserve">Oliver Rawles </t>
  </si>
  <si>
    <t xml:space="preserve">Aimee Rea </t>
  </si>
  <si>
    <t xml:space="preserve">Ryan Reed </t>
  </si>
  <si>
    <t>Harry Ricketts</t>
  </si>
  <si>
    <t xml:space="preserve">Finlay Ridout </t>
  </si>
  <si>
    <t>Michael Robbins</t>
  </si>
  <si>
    <t>Seren Rodgers</t>
  </si>
  <si>
    <t xml:space="preserve">Nia Rodgers </t>
  </si>
  <si>
    <t>Rebecca Roots</t>
  </si>
  <si>
    <t xml:space="preserve">Estelle Roots </t>
  </si>
  <si>
    <t>Katie Rowe</t>
  </si>
  <si>
    <t>Ella Ruby</t>
  </si>
  <si>
    <t>Taylor Saltmarsh</t>
  </si>
  <si>
    <t>William Saltmarsh</t>
  </si>
  <si>
    <t>Rafferty Sargent</t>
  </si>
  <si>
    <t xml:space="preserve">Wilfred Sargent </t>
  </si>
  <si>
    <t xml:space="preserve">Zinzan Sargent </t>
  </si>
  <si>
    <t xml:space="preserve">Skye Sauter </t>
  </si>
  <si>
    <t xml:space="preserve">Toby Sauter </t>
  </si>
  <si>
    <t xml:space="preserve">Jack Saxton </t>
  </si>
  <si>
    <t>Jamie Schlueter</t>
  </si>
  <si>
    <t>Elliot Scott</t>
  </si>
  <si>
    <t xml:space="preserve">Ted Scott </t>
  </si>
  <si>
    <t xml:space="preserve">Heather Seager </t>
  </si>
  <si>
    <t>Emma Sharpe</t>
  </si>
  <si>
    <t xml:space="preserve">Emily  Shaw </t>
  </si>
  <si>
    <t xml:space="preserve">Lucie Simmonds </t>
  </si>
  <si>
    <t xml:space="preserve">Kate Simmonds </t>
  </si>
  <si>
    <t xml:space="preserve">Jessica Simons </t>
  </si>
  <si>
    <t xml:space="preserve">Roberta Simpson </t>
  </si>
  <si>
    <t>Evan Smalldon</t>
  </si>
  <si>
    <t xml:space="preserve">Emilia Smith </t>
  </si>
  <si>
    <t xml:space="preserve">Natalya Smith </t>
  </si>
  <si>
    <t xml:space="preserve">Rebekah Smith </t>
  </si>
  <si>
    <t xml:space="preserve">Theo Spurrell </t>
  </si>
  <si>
    <t>Charlie Staddon</t>
  </si>
  <si>
    <t xml:space="preserve">Madeleine Stokes </t>
  </si>
  <si>
    <t xml:space="preserve">Georgina Stokes  </t>
  </si>
  <si>
    <t xml:space="preserve">Jasmine Stone </t>
  </si>
  <si>
    <t xml:space="preserve">Dylan Stoneman </t>
  </si>
  <si>
    <t xml:space="preserve">Alice Sullivan </t>
  </si>
  <si>
    <t xml:space="preserve">Sharmila Taft </t>
  </si>
  <si>
    <t xml:space="preserve">Imogen Tanner </t>
  </si>
  <si>
    <t>Imogen Tanner</t>
  </si>
  <si>
    <t xml:space="preserve">Hannah Taunton </t>
  </si>
  <si>
    <t>Tottie Taylor</t>
  </si>
  <si>
    <t xml:space="preserve">Lowri Thomas </t>
  </si>
  <si>
    <t xml:space="preserve">Elise Thorner </t>
  </si>
  <si>
    <t xml:space="preserve">Ollie Thorner </t>
  </si>
  <si>
    <t>Walter Tidball-Zapp</t>
  </si>
  <si>
    <t>Megan Titchner</t>
  </si>
  <si>
    <t>Ella Treby</t>
  </si>
  <si>
    <t xml:space="preserve">Keelan Tucker </t>
  </si>
  <si>
    <t xml:space="preserve">Ethan Turner </t>
  </si>
  <si>
    <t xml:space="preserve">Jack Turner </t>
  </si>
  <si>
    <t>Harriet Tuson</t>
  </si>
  <si>
    <t xml:space="preserve">Max Twitchen </t>
  </si>
  <si>
    <t>Archie Tyler</t>
  </si>
  <si>
    <t xml:space="preserve">Evan Ukachu </t>
  </si>
  <si>
    <t>Elur Urkola</t>
  </si>
  <si>
    <t>Aratz Urkola</t>
  </si>
  <si>
    <t>Izaro Urkola</t>
  </si>
  <si>
    <t>Sofia Vella</t>
  </si>
  <si>
    <t xml:space="preserve">Lewis Wall </t>
  </si>
  <si>
    <t xml:space="preserve">Ewan Walton </t>
  </si>
  <si>
    <t xml:space="preserve">Joshua Wareham </t>
  </si>
  <si>
    <t xml:space="preserve">Florence Watling </t>
  </si>
  <si>
    <t xml:space="preserve">Amelia Watling </t>
  </si>
  <si>
    <t xml:space="preserve">Max Watson </t>
  </si>
  <si>
    <t xml:space="preserve">Henry Watson </t>
  </si>
  <si>
    <t>Kester Welch</t>
  </si>
  <si>
    <t>Louis Welch</t>
  </si>
  <si>
    <t xml:space="preserve">India West </t>
  </si>
  <si>
    <t xml:space="preserve">Lavender West </t>
  </si>
  <si>
    <t xml:space="preserve">Abigail White </t>
  </si>
  <si>
    <t xml:space="preserve">Molly White </t>
  </si>
  <si>
    <t>Max White</t>
  </si>
  <si>
    <t>Emily Wilcox</t>
  </si>
  <si>
    <t>Tristan Wilkins</t>
  </si>
  <si>
    <t xml:space="preserve">Jacob Wilkinson </t>
  </si>
  <si>
    <t xml:space="preserve">Lucy Wilkinson </t>
  </si>
  <si>
    <t xml:space="preserve">Blake Williams </t>
  </si>
  <si>
    <t>Simon Williams</t>
  </si>
  <si>
    <t xml:space="preserve">Lily Williams </t>
  </si>
  <si>
    <t>Jack Williams</t>
  </si>
  <si>
    <t xml:space="preserve">Olivia Willmore </t>
  </si>
  <si>
    <t xml:space="preserve">Edward Wilson </t>
  </si>
  <si>
    <t>Kieran Woodruffe</t>
  </si>
  <si>
    <t>Harry Woods</t>
  </si>
  <si>
    <t>Louis Wright</t>
  </si>
  <si>
    <t xml:space="preserve">Lily Yeatman </t>
  </si>
  <si>
    <t>Ciaran Yeo</t>
  </si>
  <si>
    <t xml:space="preserve">LeoYeo </t>
  </si>
  <si>
    <t xml:space="preserve">Yeovil Olympiads AC </t>
  </si>
  <si>
    <t xml:space="preserve">Yeovil Olympiads </t>
  </si>
  <si>
    <t xml:space="preserve">Team Bath </t>
  </si>
  <si>
    <t xml:space="preserve">Newport Harriers </t>
  </si>
  <si>
    <t>Yeovil Olympiads AC</t>
  </si>
  <si>
    <t>Lavington AC</t>
  </si>
  <si>
    <t xml:space="preserve">Yate and District </t>
  </si>
  <si>
    <t xml:space="preserve">Worcester </t>
  </si>
  <si>
    <t>Swindon AC</t>
  </si>
  <si>
    <t xml:space="preserve">Bristol and West </t>
  </si>
  <si>
    <t>Wimborne AC</t>
  </si>
  <si>
    <t>Exeter Harriers</t>
  </si>
  <si>
    <t>None</t>
  </si>
  <si>
    <t>none</t>
  </si>
  <si>
    <t xml:space="preserve">Cornwall AC </t>
  </si>
  <si>
    <t>Wells</t>
  </si>
  <si>
    <t>Team Bath</t>
  </si>
  <si>
    <t xml:space="preserve">Newquay and Parr AC </t>
  </si>
  <si>
    <t xml:space="preserve">Poole Runners </t>
  </si>
  <si>
    <t>Stroud AC</t>
  </si>
  <si>
    <t>Yate and District AC</t>
  </si>
  <si>
    <t>North Somerset AC</t>
  </si>
  <si>
    <t xml:space="preserve">Taunton </t>
  </si>
  <si>
    <t>Sherborne Girls Sch</t>
  </si>
  <si>
    <t xml:space="preserve">Wells City Harriers </t>
  </si>
  <si>
    <t>Team Bath AC</t>
  </si>
  <si>
    <t xml:space="preserve">Slough Juniors </t>
  </si>
  <si>
    <t>Brecon AC</t>
  </si>
  <si>
    <t>Salisbury ARC</t>
  </si>
  <si>
    <t>Woking AC</t>
  </si>
  <si>
    <t>Parc Bryn Bach</t>
  </si>
  <si>
    <t>Poole AC</t>
  </si>
  <si>
    <t>Bristol &amp; West</t>
  </si>
  <si>
    <t xml:space="preserve">South Glouc AC </t>
  </si>
  <si>
    <t>Newport AC</t>
  </si>
  <si>
    <t xml:space="preserve">Yate and District AC </t>
  </si>
  <si>
    <t>Charnwood AC</t>
  </si>
  <si>
    <t xml:space="preserve">Mendip AC </t>
  </si>
  <si>
    <t xml:space="preserve">Taunton AC </t>
  </si>
  <si>
    <t>Unatt.</t>
  </si>
  <si>
    <t xml:space="preserve">WESH </t>
  </si>
  <si>
    <t xml:space="preserve">Team Bath AC </t>
  </si>
  <si>
    <t>Park Sch</t>
  </si>
  <si>
    <t xml:space="preserve">millfield </t>
  </si>
  <si>
    <t xml:space="preserve">Eastern Masters </t>
  </si>
  <si>
    <t xml:space="preserve">Guernsey </t>
  </si>
  <si>
    <t>WELLS</t>
  </si>
  <si>
    <t xml:space="preserve">independent intelligent fitness </t>
  </si>
  <si>
    <t xml:space="preserve">Exeter University </t>
  </si>
  <si>
    <t xml:space="preserve">Liverpool Harriers </t>
  </si>
  <si>
    <t xml:space="preserve">Aldershot Farnham and District AC </t>
  </si>
  <si>
    <t xml:space="preserve">North Devon AC </t>
  </si>
  <si>
    <t>Park School</t>
  </si>
  <si>
    <t>WSEH AC</t>
  </si>
  <si>
    <t>Orion Harriers</t>
  </si>
  <si>
    <t xml:space="preserve">Newton Abbot </t>
  </si>
  <si>
    <t xml:space="preserve">City of Pylmouth </t>
  </si>
  <si>
    <t xml:space="preserve">Birchfield Harriers </t>
  </si>
  <si>
    <t xml:space="preserve">Armagh AC </t>
  </si>
  <si>
    <t>Bristol and West AC</t>
  </si>
  <si>
    <t xml:space="preserve">City of Salisbury </t>
  </si>
  <si>
    <t>Bridgend AC</t>
  </si>
  <si>
    <t>Yate and District</t>
  </si>
  <si>
    <t>Windsor, Slough Eton and Hounslow</t>
  </si>
  <si>
    <t xml:space="preserve">Westbury Yate </t>
  </si>
  <si>
    <t>Park Sch.</t>
  </si>
  <si>
    <t xml:space="preserve">Swansea Harriers </t>
  </si>
  <si>
    <t xml:space="preserve">Swansea University </t>
  </si>
  <si>
    <t>Cardiff Archers AC</t>
  </si>
  <si>
    <t>Swindon</t>
  </si>
  <si>
    <t>Newton Abbot</t>
  </si>
  <si>
    <t>Torquay AC</t>
  </si>
  <si>
    <t xml:space="preserve">Avon Runners </t>
  </si>
  <si>
    <t>Tavistock</t>
  </si>
  <si>
    <t xml:space="preserve">Weymouth St Pauls Harriers </t>
  </si>
  <si>
    <t xml:space="preserve">Avon Valley </t>
  </si>
  <si>
    <t>Southampton AC</t>
  </si>
  <si>
    <t>North Devon AC</t>
  </si>
  <si>
    <t>|Newton Abbott AC</t>
  </si>
  <si>
    <t>Derby AC</t>
  </si>
  <si>
    <t xml:space="preserve">Blackheath and Bromley Harriers </t>
  </si>
  <si>
    <t xml:space="preserve">Dartford Harriers </t>
  </si>
  <si>
    <t>Yate</t>
  </si>
  <si>
    <t>Newquay and Par</t>
  </si>
  <si>
    <t xml:space="preserve">Newquay and Par </t>
  </si>
  <si>
    <t>swansea</t>
  </si>
  <si>
    <t xml:space="preserve">Newbury AC </t>
  </si>
  <si>
    <t>Torbay AC</t>
  </si>
  <si>
    <t>Radley AC</t>
  </si>
  <si>
    <t xml:space="preserve">City of Portsmouth </t>
  </si>
  <si>
    <t xml:space="preserve">New Forest Juniors </t>
  </si>
  <si>
    <t>Newport Harriers</t>
  </si>
  <si>
    <t>Teignbridge Trotters</t>
  </si>
  <si>
    <t>Dorchester AC</t>
  </si>
  <si>
    <t>SGS Bristol Academy of Sport</t>
  </si>
  <si>
    <t>Lavington Athletics</t>
  </si>
  <si>
    <t xml:space="preserve">none </t>
  </si>
  <si>
    <t>Newton Abbot AC</t>
  </si>
  <si>
    <t>U17BM</t>
  </si>
  <si>
    <t xml:space="preserve">U17(F41) </t>
  </si>
  <si>
    <t>V70</t>
  </si>
  <si>
    <t>U23M</t>
  </si>
  <si>
    <t>U15</t>
  </si>
  <si>
    <t>F37</t>
  </si>
  <si>
    <t xml:space="preserve">U13G </t>
  </si>
  <si>
    <t>F20/SW</t>
  </si>
  <si>
    <t>Sw</t>
  </si>
  <si>
    <t>(U20)F37</t>
  </si>
  <si>
    <t>V60</t>
  </si>
  <si>
    <t>Quad</t>
  </si>
  <si>
    <t>V50M</t>
  </si>
  <si>
    <t>U15 B</t>
  </si>
  <si>
    <t>SC</t>
  </si>
  <si>
    <t>U17 M</t>
  </si>
  <si>
    <t>U23</t>
  </si>
  <si>
    <t>U23W</t>
  </si>
  <si>
    <t>V45</t>
  </si>
  <si>
    <t>U 15G</t>
  </si>
  <si>
    <t>U20G</t>
  </si>
  <si>
    <t>SM(T37)</t>
  </si>
  <si>
    <t xml:space="preserve">U13 </t>
  </si>
  <si>
    <t xml:space="preserve">U15B </t>
  </si>
  <si>
    <t>SW(T20)</t>
  </si>
  <si>
    <t>RESULTS - Field</t>
  </si>
  <si>
    <t>RESULTS - Track</t>
  </si>
  <si>
    <t>Josh Tyler</t>
  </si>
  <si>
    <t>Isabel Breeden</t>
  </si>
  <si>
    <t>Cardiff</t>
  </si>
  <si>
    <t>Samuel Boulton</t>
  </si>
  <si>
    <t>Bristol and West</t>
  </si>
  <si>
    <t>Lydia Smith</t>
  </si>
  <si>
    <t>Rory Howorth</t>
  </si>
  <si>
    <t>Holly McKenna</t>
  </si>
  <si>
    <t>Louise Kirby</t>
  </si>
  <si>
    <t>U50W</t>
  </si>
  <si>
    <t>Emily Bee</t>
  </si>
  <si>
    <t>Plymouth</t>
  </si>
  <si>
    <t>Kai Snell</t>
  </si>
  <si>
    <t>Yeovil</t>
  </si>
  <si>
    <t>Josh Cobb</t>
  </si>
  <si>
    <t>Ffion Higginson</t>
  </si>
  <si>
    <t>Diana Chambers</t>
  </si>
  <si>
    <t>Bedford</t>
  </si>
  <si>
    <t>Aidan Noble</t>
  </si>
  <si>
    <t>Olly Sheppard</t>
  </si>
  <si>
    <t>SW V50</t>
  </si>
  <si>
    <t>DAY 2</t>
  </si>
  <si>
    <t>22nd April 2019</t>
  </si>
  <si>
    <t>SM/V45</t>
  </si>
  <si>
    <t xml:space="preserve">Name / Age </t>
  </si>
  <si>
    <t xml:space="preserve">Name   Age </t>
  </si>
  <si>
    <t>Matthew Walker</t>
  </si>
  <si>
    <t>N Devon</t>
  </si>
  <si>
    <t>Josh Walker</t>
  </si>
  <si>
    <t>Bo Rason</t>
  </si>
  <si>
    <t>David Cooke</t>
  </si>
  <si>
    <t>Yoac</t>
  </si>
  <si>
    <t>M60</t>
  </si>
  <si>
    <t>Trudi Carter</t>
  </si>
  <si>
    <t>James McKibbin</t>
  </si>
  <si>
    <t>NDAC</t>
  </si>
  <si>
    <t>SM/T20</t>
  </si>
  <si>
    <t>Sophie Moore</t>
  </si>
  <si>
    <t>Bertie Rowe</t>
  </si>
  <si>
    <t>Daisy Rowe</t>
  </si>
  <si>
    <t>Helen Lewis</t>
  </si>
  <si>
    <t>Anya Evans</t>
  </si>
  <si>
    <t>YOAC</t>
  </si>
  <si>
    <t>Angus Evans</t>
  </si>
  <si>
    <t>Unattached</t>
  </si>
  <si>
    <t>Finn Peterson</t>
  </si>
  <si>
    <t>George Waler</t>
  </si>
  <si>
    <t>Poole</t>
  </si>
  <si>
    <t>Ashleigh Woodruffe</t>
  </si>
  <si>
    <t>Brooke Williams</t>
  </si>
  <si>
    <t>Imogen Rawles</t>
  </si>
  <si>
    <t>Hannah Jones</t>
  </si>
  <si>
    <t>Sofia Njie</t>
  </si>
  <si>
    <t>Daniel Bayham</t>
  </si>
  <si>
    <t>Charlie Davies</t>
  </si>
  <si>
    <t>Brooke Ironside</t>
  </si>
  <si>
    <t>Bournemouth</t>
  </si>
  <si>
    <t>Phillipa Wellington</t>
  </si>
  <si>
    <t>David Tonkin</t>
  </si>
  <si>
    <t>Thomas Boulton</t>
  </si>
  <si>
    <t>Jonathan Evans</t>
  </si>
  <si>
    <t>Bath</t>
  </si>
  <si>
    <t>Ollie Campbell</t>
  </si>
  <si>
    <t>N Somerset</t>
  </si>
  <si>
    <t>Ryan Date</t>
  </si>
  <si>
    <t>Ophelia Byrne</t>
  </si>
  <si>
    <t>Jack White</t>
  </si>
  <si>
    <t>Tom White</t>
  </si>
  <si>
    <t>Mark Vallier</t>
  </si>
  <si>
    <t>V40</t>
  </si>
  <si>
    <t>Madeleine Vallier</t>
  </si>
  <si>
    <t>U13 G</t>
  </si>
  <si>
    <t>Martyn Morant</t>
  </si>
  <si>
    <t>Asta Maddock</t>
  </si>
  <si>
    <t>Poppy Comroy</t>
  </si>
  <si>
    <t>Jack derrick</t>
  </si>
  <si>
    <t>Josiah Filleul</t>
  </si>
  <si>
    <t>Luka Williams</t>
  </si>
  <si>
    <t>Bath Uni</t>
  </si>
  <si>
    <t>Callum Bell</t>
  </si>
  <si>
    <t>Elsa Evans</t>
  </si>
  <si>
    <t>Sammie Harris</t>
  </si>
  <si>
    <t>Charlotte Wade</t>
  </si>
  <si>
    <t>1500m</t>
  </si>
  <si>
    <t>Wimborne</t>
  </si>
  <si>
    <t xml:space="preserve"> Daniel Baynham U20</t>
  </si>
  <si>
    <t>4.16.80</t>
  </si>
  <si>
    <t>4.23.91</t>
  </si>
  <si>
    <t>4.24.44</t>
  </si>
  <si>
    <t>4.27.33</t>
  </si>
  <si>
    <t>4.34.75</t>
  </si>
  <si>
    <t>4.35.97</t>
  </si>
  <si>
    <t>4.40.31</t>
  </si>
  <si>
    <t>4.44.27</t>
  </si>
  <si>
    <t>Olivia Wade</t>
  </si>
  <si>
    <t>Joseph Harding</t>
  </si>
  <si>
    <t>Elijah Noel</t>
  </si>
  <si>
    <t>Charlie Sendrowski</t>
  </si>
  <si>
    <t>Bingley</t>
  </si>
  <si>
    <t>Maisy Herbert</t>
  </si>
  <si>
    <t>Jess Herbert</t>
  </si>
  <si>
    <t>Maddy Herbert</t>
  </si>
  <si>
    <t>Megan Webber</t>
  </si>
  <si>
    <t>Leo Stark</t>
  </si>
  <si>
    <t>Harry Acott</t>
  </si>
  <si>
    <t>U13 B</t>
  </si>
  <si>
    <t>Benedict Alexander-Simpson</t>
  </si>
  <si>
    <t>Taunton A</t>
  </si>
  <si>
    <t>4.46.99</t>
  </si>
  <si>
    <t>5.00.03</t>
  </si>
  <si>
    <t>5.03.20</t>
  </si>
  <si>
    <t>5.03.33</t>
  </si>
  <si>
    <t>5.07.07</t>
  </si>
  <si>
    <t>5.07.15</t>
  </si>
  <si>
    <t>5.10.60</t>
  </si>
  <si>
    <t>5.37.83</t>
  </si>
  <si>
    <t>6.05.61</t>
  </si>
  <si>
    <t>6.05.81</t>
  </si>
  <si>
    <t>4.24.09</t>
  </si>
  <si>
    <t>4.29.33</t>
  </si>
  <si>
    <t>4.29.58</t>
  </si>
  <si>
    <t>4.30.14</t>
  </si>
  <si>
    <t>4.30.36</t>
  </si>
  <si>
    <t>4.34.87</t>
  </si>
  <si>
    <t>4.40.22</t>
  </si>
  <si>
    <t>4.42.33</t>
  </si>
  <si>
    <t>4.50.05</t>
  </si>
  <si>
    <t>4.53.97</t>
  </si>
  <si>
    <t>5.16.85</t>
  </si>
  <si>
    <t>SM/U20 M</t>
  </si>
  <si>
    <t>SW,U20W,U17W</t>
  </si>
  <si>
    <t>V60W</t>
  </si>
  <si>
    <t>U15B,</t>
  </si>
  <si>
    <t>4.35.30</t>
  </si>
  <si>
    <t>4.40.25</t>
  </si>
  <si>
    <t>4.44.46</t>
  </si>
  <si>
    <t>4.47.43</t>
  </si>
  <si>
    <t>4.49.44</t>
  </si>
  <si>
    <t>4.58.90</t>
  </si>
  <si>
    <t>5.03.82</t>
  </si>
  <si>
    <t>5.13.87</t>
  </si>
  <si>
    <t>5.15.10</t>
  </si>
  <si>
    <t>5.06.06</t>
  </si>
  <si>
    <t>5.15.02</t>
  </si>
  <si>
    <t>5.16.38</t>
  </si>
  <si>
    <t>5.19.95</t>
  </si>
  <si>
    <t>5.32.25</t>
  </si>
  <si>
    <t>5.37.38</t>
  </si>
  <si>
    <t>5.44.75</t>
  </si>
  <si>
    <t>1500 m</t>
  </si>
  <si>
    <t>U13G, U15G</t>
  </si>
  <si>
    <t>5.11.37</t>
  </si>
  <si>
    <t>5.18.65</t>
  </si>
  <si>
    <t>5.18.67</t>
  </si>
  <si>
    <t>5.18.74</t>
  </si>
  <si>
    <t>5.35.51</t>
  </si>
  <si>
    <t>5.37.23</t>
  </si>
  <si>
    <t>5.44.62</t>
  </si>
  <si>
    <t>5.46.78</t>
  </si>
  <si>
    <t>5.47.02</t>
  </si>
  <si>
    <t>5.48.44</t>
  </si>
  <si>
    <t>100m</t>
  </si>
  <si>
    <t>SM, V40M, T37</t>
  </si>
  <si>
    <t>SW, U20, F37</t>
  </si>
  <si>
    <t>SW. V70.U23</t>
  </si>
  <si>
    <t>Josh McMillan</t>
  </si>
  <si>
    <t>Georgie Horswell</t>
  </si>
  <si>
    <t xml:space="preserve">Lizzy Gourlay </t>
  </si>
  <si>
    <t>Imogen Lee</t>
  </si>
  <si>
    <t>Alice Murray-Gourlay</t>
  </si>
  <si>
    <t>Jake Dan</t>
  </si>
  <si>
    <t>Max Dan</t>
  </si>
  <si>
    <t>Pia Lewis</t>
  </si>
  <si>
    <t>Millfie;ld</t>
  </si>
  <si>
    <t>Jack Doran</t>
  </si>
  <si>
    <t>Max Thomas</t>
  </si>
  <si>
    <t>pv</t>
  </si>
  <si>
    <t>nh</t>
  </si>
  <si>
    <t>Sophie Land</t>
  </si>
  <si>
    <t>Freya Buglass</t>
  </si>
  <si>
    <t>Lotte Taylor</t>
  </si>
  <si>
    <t>Ray Taylor</t>
  </si>
  <si>
    <t>V55</t>
  </si>
  <si>
    <t>Steffi bennett</t>
  </si>
  <si>
    <t>Sam Cobb</t>
  </si>
  <si>
    <t>Molly Colwell</t>
  </si>
  <si>
    <t xml:space="preserve">Darcy Dryden </t>
  </si>
  <si>
    <t>Aaron Belchamber</t>
  </si>
  <si>
    <t xml:space="preserve"> U20M</t>
  </si>
  <si>
    <t>800m</t>
  </si>
  <si>
    <t>2.03.94</t>
  </si>
  <si>
    <t>2.07.94</t>
  </si>
  <si>
    <t>2.19.01</t>
  </si>
  <si>
    <t>2.19.37</t>
  </si>
  <si>
    <t>2.21.17</t>
  </si>
  <si>
    <t>2.23.35</t>
  </si>
  <si>
    <t>2.26.35</t>
  </si>
  <si>
    <t>2.01.53</t>
  </si>
  <si>
    <t>2.05.66</t>
  </si>
  <si>
    <t>2.08.33</t>
  </si>
  <si>
    <t>2.08.98</t>
  </si>
  <si>
    <t>2.13.46</t>
  </si>
  <si>
    <t>2.21.99</t>
  </si>
  <si>
    <t>2.25.35</t>
  </si>
  <si>
    <t>2.33.02</t>
  </si>
  <si>
    <t>2.17.54</t>
  </si>
  <si>
    <t>2.27.69</t>
  </si>
  <si>
    <t>2.29.00</t>
  </si>
  <si>
    <t>2.36.89</t>
  </si>
  <si>
    <t>Darren Thomas</t>
  </si>
  <si>
    <t>Hanna Wilson</t>
  </si>
  <si>
    <t xml:space="preserve">800m </t>
  </si>
  <si>
    <t>2.12.29</t>
  </si>
  <si>
    <t>2.19.94</t>
  </si>
  <si>
    <t>2.22.99</t>
  </si>
  <si>
    <t>2.23.03</t>
  </si>
  <si>
    <t>2.23.86</t>
  </si>
  <si>
    <t>2.25.60</t>
  </si>
  <si>
    <t>2.32.62</t>
  </si>
  <si>
    <t>2.41.16</t>
  </si>
  <si>
    <t>2.48.33</t>
  </si>
  <si>
    <t>2.21.88</t>
  </si>
  <si>
    <t>2.22.65</t>
  </si>
  <si>
    <t>2.23.71</t>
  </si>
  <si>
    <t>2.24.70</t>
  </si>
  <si>
    <t>2.29.32</t>
  </si>
  <si>
    <t>2.29.68</t>
  </si>
  <si>
    <t>2.37.56</t>
  </si>
  <si>
    <t>2.39.03</t>
  </si>
  <si>
    <t>2.39.41</t>
  </si>
  <si>
    <t>2.45.31</t>
  </si>
  <si>
    <t>LJ</t>
  </si>
  <si>
    <t>2.21.16</t>
  </si>
  <si>
    <t>2.34.69</t>
  </si>
  <si>
    <t>2.47.38</t>
  </si>
  <si>
    <t>2.49.19</t>
  </si>
  <si>
    <t>2.50.58</t>
  </si>
  <si>
    <t>2.50.96</t>
  </si>
  <si>
    <t>2.55.19</t>
  </si>
  <si>
    <t>3.09.68</t>
  </si>
  <si>
    <t>2.31.40</t>
  </si>
  <si>
    <t>2.43.25</t>
  </si>
  <si>
    <t>2.44.73</t>
  </si>
  <si>
    <t>2.45.72</t>
  </si>
  <si>
    <t>2.45.89</t>
  </si>
  <si>
    <t>2.51.06</t>
  </si>
  <si>
    <t>2.51.10</t>
  </si>
  <si>
    <t>2.51.20</t>
  </si>
  <si>
    <t>200m</t>
  </si>
  <si>
    <t>SM,U20M, V40</t>
  </si>
  <si>
    <t>U20M, SM, V60</t>
  </si>
  <si>
    <t>HJ</t>
  </si>
  <si>
    <t>Ellie Rowe</t>
  </si>
  <si>
    <t>Chloe Harris</t>
  </si>
  <si>
    <t>Matthew Effick</t>
  </si>
  <si>
    <t>3000m</t>
  </si>
  <si>
    <t>9.31.57</t>
  </si>
  <si>
    <t>9.35.32</t>
  </si>
  <si>
    <t>9.44.49</t>
  </si>
  <si>
    <t>10.00.11</t>
  </si>
  <si>
    <t>10.01.88</t>
  </si>
  <si>
    <t>10.08.31</t>
  </si>
  <si>
    <t>10.11.00</t>
  </si>
  <si>
    <t>10.32.48</t>
  </si>
  <si>
    <t>10.52.27</t>
  </si>
  <si>
    <t>11.00.68</t>
  </si>
  <si>
    <t>12.07.20</t>
  </si>
  <si>
    <t>13.11.01</t>
  </si>
  <si>
    <t>nm</t>
  </si>
  <si>
    <t>300m</t>
  </si>
  <si>
    <t>Harriet Fox</t>
  </si>
  <si>
    <t>Javelin</t>
  </si>
  <si>
    <t>U13 U15</t>
  </si>
  <si>
    <t>26,64</t>
  </si>
  <si>
    <t>400m</t>
  </si>
  <si>
    <t>U17,U20</t>
  </si>
  <si>
    <t>Teinbridge</t>
  </si>
  <si>
    <t>1,42</t>
  </si>
  <si>
    <t>U17 and over</t>
  </si>
  <si>
    <t>Triple Jump</t>
  </si>
  <si>
    <t>Mixed Ages</t>
  </si>
  <si>
    <t>U20M race 1</t>
  </si>
  <si>
    <t>U20M race 2</t>
  </si>
  <si>
    <t>U17M race 1</t>
  </si>
  <si>
    <t>U17M race 2</t>
  </si>
  <si>
    <t>U17W race 1</t>
  </si>
  <si>
    <t>U17W race 2</t>
  </si>
  <si>
    <t>U15B race 1</t>
  </si>
  <si>
    <t>U15B race 2</t>
  </si>
  <si>
    <t>SW/U20W</t>
  </si>
  <si>
    <t>U15G race 1</t>
  </si>
  <si>
    <t>U15G race 2</t>
  </si>
  <si>
    <t>U13B race 1</t>
  </si>
  <si>
    <t>U13B race 2</t>
  </si>
  <si>
    <t>SM/U20M</t>
  </si>
  <si>
    <t>U17/U20/SW</t>
  </si>
  <si>
    <t>U20/SW</t>
  </si>
  <si>
    <t>race 1</t>
  </si>
  <si>
    <t>race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</si>
</sst>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£&quot;#,##0.00"/>
    <numFmt numFmtId="166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/>
    <xf numFmtId="164" fontId="0" fillId="0" borderId="1" xfId="0" applyNumberFormat="1" applyBorder="1" applyAlignment="1"/>
    <xf numFmtId="2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4" fillId="0" borderId="1" xfId="1" applyFont="1" applyBorder="1" applyAlignment="1">
      <alignment horizontal="center"/>
    </xf>
    <xf numFmtId="165" fontId="14" fillId="0" borderId="1" xfId="1" applyNumberFormat="1" applyFont="1" applyBorder="1" applyAlignment="1">
      <alignment horizontal="left"/>
    </xf>
    <xf numFmtId="165" fontId="14" fillId="0" borderId="1" xfId="1" applyNumberFormat="1" applyFont="1" applyFill="1" applyBorder="1" applyAlignment="1">
      <alignment horizontal="left"/>
    </xf>
    <xf numFmtId="0" fontId="14" fillId="0" borderId="1" xfId="1" applyFont="1" applyBorder="1" applyAlignment="1"/>
    <xf numFmtId="0" fontId="14" fillId="0" borderId="1" xfId="1" applyFont="1" applyBorder="1" applyAlignment="1">
      <alignment horizontal="left"/>
    </xf>
    <xf numFmtId="0" fontId="14" fillId="0" borderId="1" xfId="2" applyFont="1" applyFill="1" applyBorder="1"/>
    <xf numFmtId="165" fontId="14" fillId="3" borderId="1" xfId="1" applyNumberFormat="1" applyFont="1" applyFill="1" applyBorder="1" applyAlignment="1">
      <alignment horizontal="left"/>
    </xf>
    <xf numFmtId="0" fontId="15" fillId="0" borderId="1" xfId="0" applyFont="1" applyFill="1" applyBorder="1" applyAlignment="1"/>
    <xf numFmtId="0" fontId="14" fillId="0" borderId="1" xfId="2" applyFont="1" applyBorder="1"/>
    <xf numFmtId="0" fontId="14" fillId="0" borderId="1" xfId="3" applyFont="1" applyBorder="1"/>
    <xf numFmtId="0" fontId="14" fillId="0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14" fillId="3" borderId="1" xfId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1" xfId="3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5"/>
  <sheetViews>
    <sheetView tabSelected="1" topLeftCell="A30" zoomScale="110" zoomScaleNormal="110" workbookViewId="0">
      <selection activeCell="A373" sqref="A373"/>
    </sheetView>
  </sheetViews>
  <sheetFormatPr defaultRowHeight="15"/>
  <cols>
    <col min="1" max="1" width="15.5703125" customWidth="1"/>
    <col min="2" max="2" width="8.28515625" style="1" customWidth="1"/>
    <col min="3" max="3" width="33.28515625" customWidth="1"/>
    <col min="4" max="4" width="21" hidden="1" customWidth="1"/>
    <col min="5" max="5" width="25.5703125" customWidth="1"/>
    <col min="6" max="6" width="12" style="1" customWidth="1"/>
    <col min="7" max="7" width="11.140625" style="1" customWidth="1"/>
    <col min="8" max="8" width="20" style="3" customWidth="1"/>
    <col min="9" max="9" width="24.140625" hidden="1" customWidth="1"/>
    <col min="10" max="10" width="19.85546875" customWidth="1"/>
    <col min="11" max="11" width="18" customWidth="1"/>
    <col min="12" max="12" width="17" customWidth="1"/>
  </cols>
  <sheetData>
    <row r="1" spans="1:12" ht="23.25" hidden="1">
      <c r="A1" s="27" t="s">
        <v>14</v>
      </c>
      <c r="B1" s="28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spans="1:12" hidden="1">
      <c r="A2" s="28" t="s">
        <v>9</v>
      </c>
      <c r="B2" s="28"/>
      <c r="C2" s="29"/>
      <c r="D2" s="29"/>
      <c r="E2" s="29"/>
      <c r="F2" s="31"/>
      <c r="G2" s="31"/>
      <c r="H2" s="31"/>
      <c r="I2" s="31"/>
      <c r="J2" s="30"/>
      <c r="K2" s="30"/>
      <c r="L2" s="30"/>
    </row>
    <row r="3" spans="1:12" hidden="1">
      <c r="A3" s="32" t="s">
        <v>15</v>
      </c>
      <c r="B3" s="33" t="s">
        <v>3</v>
      </c>
      <c r="C3" s="34" t="s">
        <v>16</v>
      </c>
      <c r="D3" s="34"/>
      <c r="E3" s="34"/>
      <c r="F3" s="30"/>
      <c r="G3" s="30"/>
      <c r="H3" s="30"/>
      <c r="I3" s="30"/>
      <c r="J3" s="30"/>
      <c r="K3" s="30" t="s">
        <v>17</v>
      </c>
      <c r="L3" s="30"/>
    </row>
    <row r="4" spans="1:12" hidden="1">
      <c r="A4" s="32"/>
      <c r="B4" s="33"/>
      <c r="C4" s="34"/>
      <c r="D4" s="34"/>
      <c r="E4" s="34"/>
      <c r="F4" s="30"/>
      <c r="G4" s="30"/>
      <c r="H4" s="30"/>
      <c r="I4" s="30"/>
      <c r="J4" s="30"/>
      <c r="K4" s="30"/>
      <c r="L4" s="30"/>
    </row>
    <row r="5" spans="1:12" hidden="1">
      <c r="A5" s="35">
        <v>0.51388888888888895</v>
      </c>
      <c r="B5" s="28" t="s">
        <v>18</v>
      </c>
      <c r="C5" s="29" t="s">
        <v>19</v>
      </c>
      <c r="D5" s="29"/>
      <c r="E5" s="29"/>
      <c r="F5" s="31"/>
      <c r="G5" s="31"/>
      <c r="H5" s="31"/>
      <c r="I5" s="31"/>
      <c r="J5" s="31"/>
      <c r="K5" s="31"/>
      <c r="L5" s="30"/>
    </row>
    <row r="6" spans="1:12" hidden="1">
      <c r="A6" s="35">
        <v>0.52083333333333337</v>
      </c>
      <c r="B6" s="28" t="s">
        <v>18</v>
      </c>
      <c r="C6" s="29" t="s">
        <v>20</v>
      </c>
      <c r="D6" s="29"/>
      <c r="E6" s="29"/>
      <c r="F6" s="31"/>
      <c r="G6" s="31"/>
      <c r="H6" s="31"/>
      <c r="I6" s="31"/>
      <c r="J6" s="31"/>
      <c r="K6" s="31"/>
      <c r="L6" s="30"/>
    </row>
    <row r="7" spans="1:12" hidden="1">
      <c r="A7" s="35">
        <v>0.52777777777777779</v>
      </c>
      <c r="B7" s="28" t="s">
        <v>22</v>
      </c>
      <c r="C7" s="29" t="s">
        <v>23</v>
      </c>
      <c r="D7" s="29"/>
      <c r="E7" s="29"/>
      <c r="F7" s="31"/>
      <c r="G7" s="31"/>
      <c r="H7" s="31"/>
      <c r="I7" s="31"/>
      <c r="J7" s="31"/>
      <c r="K7" s="31"/>
      <c r="L7" s="30"/>
    </row>
    <row r="8" spans="1:12" hidden="1">
      <c r="A8" s="36"/>
      <c r="B8" s="28"/>
      <c r="C8" s="29" t="s">
        <v>26</v>
      </c>
      <c r="D8" s="29"/>
      <c r="E8" s="29"/>
      <c r="F8" s="31"/>
      <c r="G8" s="31"/>
      <c r="H8" s="31"/>
      <c r="I8" s="31"/>
      <c r="J8" s="31"/>
      <c r="K8" s="31"/>
      <c r="L8" s="30"/>
    </row>
    <row r="9" spans="1:12" hidden="1">
      <c r="A9" s="36">
        <v>12.45</v>
      </c>
      <c r="B9" s="28" t="s">
        <v>22</v>
      </c>
      <c r="C9" s="29" t="s">
        <v>27</v>
      </c>
      <c r="D9" s="29"/>
      <c r="E9" s="29"/>
      <c r="F9" s="31"/>
      <c r="G9" s="31"/>
      <c r="H9" s="31"/>
      <c r="I9" s="31"/>
      <c r="J9" s="31"/>
      <c r="K9" s="31"/>
      <c r="L9" s="30"/>
    </row>
    <row r="10" spans="1:12" hidden="1">
      <c r="A10" s="35">
        <v>0.53472222222222221</v>
      </c>
      <c r="B10" s="28" t="s">
        <v>28</v>
      </c>
      <c r="C10" s="29" t="s">
        <v>29</v>
      </c>
      <c r="D10" s="29"/>
      <c r="E10" s="29"/>
      <c r="F10" s="31"/>
      <c r="G10" s="31"/>
      <c r="H10" s="31"/>
      <c r="I10" s="31"/>
      <c r="J10" s="31"/>
      <c r="K10" s="31"/>
      <c r="L10" s="30"/>
    </row>
    <row r="11" spans="1:12" hidden="1">
      <c r="A11" s="36"/>
      <c r="B11" s="28"/>
      <c r="C11" s="29" t="s">
        <v>30</v>
      </c>
      <c r="D11" s="29"/>
      <c r="E11" s="29"/>
      <c r="F11" s="31"/>
      <c r="G11" s="31"/>
      <c r="H11" s="31"/>
      <c r="I11" s="31"/>
      <c r="J11" s="31"/>
      <c r="K11" s="31"/>
      <c r="L11" s="30"/>
    </row>
    <row r="12" spans="1:12" hidden="1">
      <c r="A12" s="35">
        <v>0.54166666666666663</v>
      </c>
      <c r="B12" s="28" t="s">
        <v>31</v>
      </c>
      <c r="C12" s="29" t="s">
        <v>32</v>
      </c>
      <c r="D12" s="29"/>
      <c r="E12" s="29"/>
      <c r="F12" s="31"/>
      <c r="G12" s="31"/>
      <c r="H12" s="31"/>
      <c r="I12" s="31"/>
      <c r="J12" s="31"/>
      <c r="K12" s="31"/>
      <c r="L12" s="30"/>
    </row>
    <row r="13" spans="1:12" hidden="1">
      <c r="A13" s="35">
        <v>0.54861111111111105</v>
      </c>
      <c r="B13" s="28" t="s">
        <v>33</v>
      </c>
      <c r="C13" s="29" t="s">
        <v>34</v>
      </c>
      <c r="D13" s="29"/>
      <c r="E13" s="29"/>
      <c r="F13" s="31" t="s">
        <v>35</v>
      </c>
      <c r="G13" s="31" t="s">
        <v>36</v>
      </c>
      <c r="H13" s="31"/>
      <c r="I13" s="31"/>
      <c r="J13" s="31"/>
      <c r="K13" s="31"/>
      <c r="L13" s="30"/>
    </row>
    <row r="14" spans="1:12" hidden="1">
      <c r="A14" s="36"/>
      <c r="B14" s="28"/>
      <c r="C14" s="29" t="s">
        <v>37</v>
      </c>
      <c r="D14" s="29"/>
      <c r="E14" s="29"/>
      <c r="F14" s="31"/>
      <c r="G14" s="31"/>
      <c r="H14" s="31"/>
      <c r="I14" s="31"/>
      <c r="J14" s="31"/>
      <c r="K14" s="31"/>
      <c r="L14" s="30"/>
    </row>
    <row r="15" spans="1:12" hidden="1">
      <c r="A15" s="36">
        <v>13.2</v>
      </c>
      <c r="B15" s="28" t="s">
        <v>38</v>
      </c>
      <c r="C15" s="29" t="s">
        <v>39</v>
      </c>
      <c r="D15" s="29"/>
      <c r="E15" s="29"/>
      <c r="F15" s="31"/>
      <c r="G15" s="31"/>
      <c r="H15" s="31"/>
      <c r="I15" s="31"/>
      <c r="J15" s="31"/>
      <c r="K15" s="31"/>
      <c r="L15" s="30"/>
    </row>
    <row r="16" spans="1:12" hidden="1">
      <c r="A16" s="35">
        <v>0.56597222222222221</v>
      </c>
      <c r="B16" s="28" t="s">
        <v>40</v>
      </c>
      <c r="C16" s="29" t="s">
        <v>41</v>
      </c>
      <c r="D16" s="29"/>
      <c r="E16" s="29"/>
      <c r="F16" s="31"/>
      <c r="G16" s="31"/>
      <c r="H16" s="31"/>
      <c r="I16" s="31"/>
      <c r="J16" s="31"/>
      <c r="K16" s="31"/>
      <c r="L16" s="30"/>
    </row>
    <row r="17" spans="1:12" hidden="1">
      <c r="A17" s="35">
        <v>0.57291666666666663</v>
      </c>
      <c r="B17" s="28" t="s">
        <v>40</v>
      </c>
      <c r="C17" s="29" t="s">
        <v>42</v>
      </c>
      <c r="D17" s="29"/>
      <c r="E17" s="29"/>
      <c r="F17" s="31"/>
      <c r="G17" s="31"/>
      <c r="H17" s="31"/>
      <c r="I17" s="31"/>
      <c r="J17" s="31"/>
      <c r="K17" s="31"/>
      <c r="L17" s="30"/>
    </row>
    <row r="18" spans="1:12" hidden="1">
      <c r="A18" s="35">
        <v>0.58333333333333337</v>
      </c>
      <c r="B18" s="28" t="s">
        <v>43</v>
      </c>
      <c r="C18" s="29" t="s">
        <v>44</v>
      </c>
      <c r="D18" s="29"/>
      <c r="E18" s="29"/>
      <c r="F18" s="31" t="s">
        <v>45</v>
      </c>
      <c r="G18" s="31" t="s">
        <v>46</v>
      </c>
      <c r="H18" s="31" t="s">
        <v>47</v>
      </c>
      <c r="I18" s="31" t="s">
        <v>48</v>
      </c>
      <c r="J18" s="31"/>
      <c r="K18" s="31"/>
      <c r="L18" s="30"/>
    </row>
    <row r="19" spans="1:12" hidden="1">
      <c r="A19" s="35">
        <v>0.59375</v>
      </c>
      <c r="B19" s="28" t="s">
        <v>49</v>
      </c>
      <c r="C19" s="29" t="s">
        <v>50</v>
      </c>
      <c r="D19" s="29"/>
      <c r="E19" s="29"/>
      <c r="F19" s="31"/>
      <c r="G19" s="31"/>
      <c r="H19" s="31"/>
      <c r="I19" s="31"/>
      <c r="J19" s="31"/>
      <c r="K19" s="31"/>
      <c r="L19" s="30"/>
    </row>
    <row r="20" spans="1:12" hidden="1">
      <c r="A20" s="35">
        <v>0.59722222222222221</v>
      </c>
      <c r="B20" s="28" t="s">
        <v>49</v>
      </c>
      <c r="C20" s="29" t="s">
        <v>20</v>
      </c>
      <c r="D20" s="29"/>
      <c r="E20" s="29"/>
      <c r="F20" s="31"/>
      <c r="G20" s="31"/>
      <c r="H20" s="31"/>
      <c r="I20" s="31"/>
      <c r="J20" s="31"/>
      <c r="K20" s="31"/>
      <c r="L20" s="30"/>
    </row>
    <row r="21" spans="1:12" hidden="1">
      <c r="A21" s="35">
        <v>0.60069444444444442</v>
      </c>
      <c r="B21" s="28" t="s">
        <v>49</v>
      </c>
      <c r="C21" s="29" t="s">
        <v>23</v>
      </c>
      <c r="D21" s="29"/>
      <c r="E21" s="29"/>
      <c r="F21" s="31"/>
      <c r="G21" s="31"/>
      <c r="H21" s="31"/>
      <c r="I21" s="31"/>
      <c r="J21" s="31"/>
      <c r="K21" s="31"/>
      <c r="L21" s="30"/>
    </row>
    <row r="22" spans="1:12" hidden="1">
      <c r="A22" s="35">
        <v>0.60416666666666663</v>
      </c>
      <c r="B22" s="28" t="s">
        <v>49</v>
      </c>
      <c r="C22" s="29" t="s">
        <v>52</v>
      </c>
      <c r="D22" s="29"/>
      <c r="E22" s="29"/>
      <c r="F22" s="31"/>
      <c r="G22" s="31"/>
      <c r="H22" s="31"/>
      <c r="I22" s="31"/>
      <c r="J22" s="31"/>
      <c r="K22" s="31"/>
      <c r="L22" s="30"/>
    </row>
    <row r="23" spans="1:12" hidden="1">
      <c r="A23" s="36">
        <v>14.45</v>
      </c>
      <c r="B23" s="28" t="s">
        <v>53</v>
      </c>
      <c r="C23" s="29" t="s">
        <v>54</v>
      </c>
      <c r="D23" s="29"/>
      <c r="E23" s="29"/>
      <c r="F23" s="31"/>
      <c r="G23" s="31"/>
      <c r="H23" s="31"/>
      <c r="I23" s="31"/>
      <c r="J23" s="31"/>
      <c r="K23" s="31"/>
      <c r="L23" s="30"/>
    </row>
    <row r="24" spans="1:12" hidden="1">
      <c r="A24" s="35">
        <v>0.62152777777777779</v>
      </c>
      <c r="B24" s="28" t="s">
        <v>53</v>
      </c>
      <c r="C24" s="29" t="s">
        <v>55</v>
      </c>
      <c r="D24" s="29"/>
      <c r="E24" s="29"/>
      <c r="F24" s="31" t="s">
        <v>56</v>
      </c>
      <c r="G24" s="31" t="s">
        <v>57</v>
      </c>
      <c r="H24" s="31"/>
      <c r="I24" s="31"/>
      <c r="J24" s="31"/>
      <c r="K24" s="31"/>
      <c r="L24" s="30"/>
    </row>
    <row r="25" spans="1:12" hidden="1">
      <c r="A25" s="36">
        <v>15.05</v>
      </c>
      <c r="B25" s="28" t="s">
        <v>58</v>
      </c>
      <c r="C25" s="29" t="s">
        <v>59</v>
      </c>
      <c r="D25" s="29"/>
      <c r="E25" s="29"/>
      <c r="F25" s="31"/>
      <c r="G25" s="31"/>
      <c r="H25" s="31"/>
      <c r="I25" s="31"/>
      <c r="J25" s="31"/>
      <c r="K25" s="31"/>
      <c r="L25" s="30"/>
    </row>
    <row r="26" spans="1:12" hidden="1">
      <c r="A26" s="35">
        <v>0.63888888888888895</v>
      </c>
      <c r="B26" s="28" t="s">
        <v>60</v>
      </c>
      <c r="C26" s="29" t="s">
        <v>61</v>
      </c>
      <c r="D26" s="29"/>
      <c r="E26" s="29"/>
      <c r="F26" s="31"/>
      <c r="G26" s="31"/>
      <c r="H26" s="31"/>
      <c r="I26" s="31"/>
      <c r="J26" s="31"/>
      <c r="K26" s="31"/>
      <c r="L26" s="30"/>
    </row>
    <row r="27" spans="1:12" hidden="1">
      <c r="A27" s="35">
        <v>0.64930555555555558</v>
      </c>
      <c r="B27" s="28" t="s">
        <v>60</v>
      </c>
      <c r="C27" s="29" t="s">
        <v>50</v>
      </c>
      <c r="D27" s="29"/>
      <c r="E27" s="29"/>
      <c r="F27" s="31" t="s">
        <v>62</v>
      </c>
      <c r="G27" s="31"/>
      <c r="H27" s="31"/>
      <c r="I27" s="31"/>
      <c r="J27" s="31"/>
      <c r="K27" s="31"/>
      <c r="L27" s="30"/>
    </row>
    <row r="28" spans="1:12" hidden="1">
      <c r="A28" s="35">
        <v>0.65972222222222221</v>
      </c>
      <c r="B28" s="28" t="s">
        <v>58</v>
      </c>
      <c r="C28" s="29" t="s">
        <v>63</v>
      </c>
      <c r="D28" s="29"/>
      <c r="E28" s="29"/>
      <c r="F28" s="31"/>
      <c r="G28" s="31"/>
      <c r="H28" s="31"/>
      <c r="I28" s="31"/>
      <c r="J28" s="31"/>
      <c r="K28" s="31"/>
      <c r="L28" s="30"/>
    </row>
    <row r="29" spans="1:12" hidden="1">
      <c r="A29" s="36">
        <v>16.05</v>
      </c>
      <c r="B29" s="28" t="s">
        <v>53</v>
      </c>
      <c r="C29" s="29" t="s">
        <v>2</v>
      </c>
      <c r="D29" s="29"/>
      <c r="E29" s="29"/>
      <c r="F29" s="31" t="s">
        <v>64</v>
      </c>
      <c r="G29" s="31" t="s">
        <v>65</v>
      </c>
      <c r="H29" s="31" t="s">
        <v>51</v>
      </c>
      <c r="I29" s="31"/>
      <c r="J29" s="31"/>
      <c r="K29" s="31"/>
      <c r="L29" s="30"/>
    </row>
    <row r="30" spans="1:12" ht="47.25" thickBot="1">
      <c r="A30" s="38" t="s">
        <v>579</v>
      </c>
    </row>
    <row r="31" spans="1:12" ht="15.75" thickBot="1">
      <c r="A31" s="22" t="s">
        <v>8</v>
      </c>
      <c r="B31" s="23"/>
      <c r="C31" s="24"/>
      <c r="D31" s="24"/>
      <c r="E31" s="24"/>
      <c r="F31" s="23"/>
      <c r="G31" s="23"/>
      <c r="H31" s="25" t="s">
        <v>602</v>
      </c>
    </row>
    <row r="32" spans="1:12">
      <c r="A32" s="18" t="s">
        <v>601</v>
      </c>
      <c r="B32" s="19"/>
      <c r="C32" s="20"/>
      <c r="D32" s="20"/>
      <c r="E32" s="20"/>
      <c r="F32" s="19"/>
      <c r="G32" s="19"/>
      <c r="H32" s="21"/>
      <c r="I32" s="26"/>
    </row>
    <row r="33" spans="1:10">
      <c r="A33" s="4" t="s">
        <v>3</v>
      </c>
      <c r="B33" s="5" t="s">
        <v>4</v>
      </c>
      <c r="C33" s="4" t="s">
        <v>604</v>
      </c>
      <c r="D33" s="86" t="s">
        <v>112</v>
      </c>
      <c r="E33" s="86" t="s">
        <v>0</v>
      </c>
      <c r="F33" s="85" t="s">
        <v>15</v>
      </c>
      <c r="G33" s="5" t="s">
        <v>110</v>
      </c>
      <c r="H33" s="4" t="s">
        <v>6</v>
      </c>
    </row>
    <row r="34" spans="1:10" hidden="1">
      <c r="A34" s="6" t="s">
        <v>1</v>
      </c>
      <c r="B34" s="7">
        <v>111</v>
      </c>
      <c r="C34" s="6" t="s">
        <v>7</v>
      </c>
      <c r="D34" s="6"/>
      <c r="E34" s="6"/>
      <c r="F34" s="9">
        <v>1</v>
      </c>
      <c r="G34" s="8">
        <v>14.9</v>
      </c>
      <c r="H34" s="6" t="s">
        <v>11</v>
      </c>
      <c r="J34" s="17" t="s">
        <v>10</v>
      </c>
    </row>
    <row r="35" spans="1:10">
      <c r="A35" s="10" t="s">
        <v>663</v>
      </c>
      <c r="B35" s="50">
        <v>383</v>
      </c>
      <c r="C35" s="10" t="s">
        <v>665</v>
      </c>
      <c r="D35" s="10"/>
      <c r="E35" s="10" t="s">
        <v>664</v>
      </c>
      <c r="F35" s="11" t="s">
        <v>666</v>
      </c>
      <c r="G35" s="11"/>
      <c r="H35" s="12"/>
      <c r="I35" s="10"/>
    </row>
    <row r="36" spans="1:10">
      <c r="A36" s="10" t="s">
        <v>709</v>
      </c>
      <c r="B36" s="50">
        <v>138</v>
      </c>
      <c r="C36" s="10" t="str">
        <f>IF(B36=0,0,VLOOKUP(B36,ATHLETES!$A$2:$B$1550,2,FALSE))</f>
        <v>Robbie Hawkins    SM</v>
      </c>
      <c r="D36" s="10" t="str">
        <f>IF(B36=0,0,VLOOKUP(C36,ATHLETES!$B$2:$E$1550,2,FALSE))</f>
        <v xml:space="preserve">Robbie Hawkins </v>
      </c>
      <c r="E36" s="10" t="str">
        <f>IF(B36=0,0,VLOOKUP(D36,ATHLETES!$C$2:$E$1550,2,FALSE))</f>
        <v xml:space="preserve">Yeovil Olympiads </v>
      </c>
      <c r="F36" s="13" t="s">
        <v>667</v>
      </c>
      <c r="G36" s="13"/>
      <c r="H36" s="12"/>
      <c r="I36" s="10"/>
    </row>
    <row r="37" spans="1:10">
      <c r="A37" s="10"/>
      <c r="B37" s="50">
        <v>220</v>
      </c>
      <c r="C37" s="10" t="str">
        <f>IF(B37=0,0,VLOOKUP(B37,ATHLETES!$A$2:$B$1550,2,FALSE))</f>
        <v>William Nicolle   SM</v>
      </c>
      <c r="D37" s="10" t="str">
        <f>IF(B37=0,0,VLOOKUP(C37,ATHLETES!$B$2:$E$1550,2,FALSE))</f>
        <v>William Nicolle</v>
      </c>
      <c r="E37" s="10" t="str">
        <f>IF(B37=0,0,VLOOKUP(D37,ATHLETES!$C$2:$E$1550,2,FALSE))</f>
        <v>Taunton AC</v>
      </c>
      <c r="F37" s="13" t="s">
        <v>668</v>
      </c>
      <c r="G37" s="13"/>
      <c r="H37" s="12"/>
      <c r="I37" s="10"/>
    </row>
    <row r="38" spans="1:10">
      <c r="A38" s="10"/>
      <c r="B38" s="50">
        <v>387</v>
      </c>
      <c r="C38" s="10" t="str">
        <f>IF(B38=0,0,VLOOKUP(B38,ATHLETES!$A$2:$B$1550,2,FALSE))</f>
        <v>David Tonkin   SM</v>
      </c>
      <c r="D38" s="10" t="str">
        <f>IF(B38=0,0,VLOOKUP(C38,ATHLETES!$B$2:$E$1550,2,FALSE))</f>
        <v>David Tonkin</v>
      </c>
      <c r="E38" s="10" t="str">
        <f>IF(B38=0,0,VLOOKUP(D38,ATHLETES!$C$2:$E$1550,2,FALSE))</f>
        <v>Unattached</v>
      </c>
      <c r="F38" s="13" t="s">
        <v>669</v>
      </c>
      <c r="G38" s="13"/>
      <c r="H38" s="12"/>
      <c r="I38" s="10"/>
    </row>
    <row r="39" spans="1:10">
      <c r="A39" s="10"/>
      <c r="B39" s="50">
        <v>369</v>
      </c>
      <c r="C39" s="10" t="str">
        <f>IF(B39=0,0,VLOOKUP(B39,ATHLETES!$A$2:$B$1550,2,FALSE))</f>
        <v>James McKibbin   SM/T20</v>
      </c>
      <c r="D39" s="10" t="str">
        <f>IF(B39=0,0,VLOOKUP(C39,ATHLETES!$B$2:$E$1550,2,FALSE))</f>
        <v>James McKibbin</v>
      </c>
      <c r="E39" s="10" t="str">
        <f>IF(B39=0,0,VLOOKUP(D39,ATHLETES!$C$2:$E$1550,2,FALSE))</f>
        <v>North Devon AC</v>
      </c>
      <c r="F39" s="13" t="s">
        <v>670</v>
      </c>
      <c r="G39" s="13"/>
      <c r="H39" s="12"/>
      <c r="I39" s="10"/>
    </row>
    <row r="40" spans="1:10">
      <c r="A40" s="10"/>
      <c r="B40" s="50">
        <v>80</v>
      </c>
      <c r="C40" s="10" t="str">
        <f>IF(B40=0,0,VLOOKUP(B40,ATHLETES!$A$2:$B$1550,2,FALSE))</f>
        <v xml:space="preserve">Sam Dowson    U20M </v>
      </c>
      <c r="D40" s="10" t="str">
        <f>IF(B40=0,0,VLOOKUP(C40,ATHLETES!$B$2:$E$1550,2,FALSE))</f>
        <v xml:space="preserve">Sam Dowson </v>
      </c>
      <c r="E40" s="10" t="str">
        <f>IF(B40=0,0,VLOOKUP(D40,ATHLETES!$C$2:$E$1550,2,FALSE))</f>
        <v>Taunton AC</v>
      </c>
      <c r="F40" s="13" t="s">
        <v>671</v>
      </c>
      <c r="G40" s="13"/>
      <c r="H40" s="12"/>
      <c r="I40" s="10"/>
    </row>
    <row r="41" spans="1:10">
      <c r="A41" s="10"/>
      <c r="B41" s="50">
        <v>318</v>
      </c>
      <c r="C41" s="10" t="str">
        <f>IF(B41=0,0,VLOOKUP(B41,ATHLETES!$A$2:$B$1550,2,FALSE))</f>
        <v>Ewan Walton    SM</v>
      </c>
      <c r="D41" s="10" t="str">
        <f>IF(B41=0,0,VLOOKUP(C41,ATHLETES!$B$2:$E$1550,2,FALSE))</f>
        <v xml:space="preserve">Ewan Walton </v>
      </c>
      <c r="E41" s="10" t="str">
        <f>IF(B41=0,0,VLOOKUP(D41,ATHLETES!$C$2:$E$1550,2,FALSE))</f>
        <v>Teignbridge Trotters</v>
      </c>
      <c r="F41" s="13" t="s">
        <v>672</v>
      </c>
      <c r="G41" s="11"/>
      <c r="H41" s="12"/>
      <c r="I41" s="10"/>
    </row>
    <row r="42" spans="1:10">
      <c r="A42" s="10"/>
      <c r="B42" s="50">
        <v>207</v>
      </c>
      <c r="C42" s="10" t="str">
        <f>IF(B42=0,0,VLOOKUP(B42,ATHLETES!$A$2:$B$1550,2,FALSE))</f>
        <v>Gareth Manning    V50</v>
      </c>
      <c r="D42" s="10" t="str">
        <f>IF(B42=0,0,VLOOKUP(C42,ATHLETES!$B$2:$E$1550,2,FALSE))</f>
        <v xml:space="preserve">Gareth Manning </v>
      </c>
      <c r="E42" s="10" t="str">
        <f>IF(B42=0,0,VLOOKUP(D42,ATHLETES!$C$2:$E$1550,2,FALSE))</f>
        <v xml:space="preserve">Weymouth St Pauls Harriers </v>
      </c>
      <c r="F42" s="13" t="s">
        <v>673</v>
      </c>
      <c r="G42" s="11"/>
      <c r="H42" s="12"/>
      <c r="I42" s="10"/>
    </row>
    <row r="43" spans="1:10">
      <c r="A43" s="10"/>
      <c r="B43" s="50"/>
      <c r="C43" s="10">
        <f>IF(B43=0,0,VLOOKUP(B43,ATHLETES!$A$2:$B$1550,2,FALSE))</f>
        <v>0</v>
      </c>
      <c r="D43" s="10">
        <f>IF(B43=0,0,VLOOKUP(C43,ATHLETES!$B$2:$E$1550,2,FALSE))</f>
        <v>0</v>
      </c>
      <c r="E43" s="10">
        <f>IF(B43=0,0,VLOOKUP(D43,ATHLETES!$C$2:$E$1550,2,FALSE))</f>
        <v>0</v>
      </c>
      <c r="F43" s="13"/>
      <c r="G43" s="11"/>
      <c r="H43" s="12"/>
      <c r="I43" s="10"/>
    </row>
    <row r="44" spans="1:10">
      <c r="A44" s="10" t="s">
        <v>663</v>
      </c>
      <c r="B44" s="11">
        <v>279</v>
      </c>
      <c r="C44" s="10" t="str">
        <f>IF(B44=0,0,VLOOKUP(B44,ATHLETES!$A$2:$B$1550,2,FALSE))</f>
        <v>Emily  Shaw    U17W</v>
      </c>
      <c r="D44" s="10" t="str">
        <f>IF(B44=0,0,VLOOKUP(C44,ATHLETES!$B$2:$E$1550,2,FALSE))</f>
        <v xml:space="preserve">Emily  Shaw </v>
      </c>
      <c r="E44" s="10" t="str">
        <f>IF(B44=0,0,VLOOKUP(D44,ATHLETES!$C$2:$E$1550,2,FALSE))</f>
        <v>Wimborne AC</v>
      </c>
      <c r="F44" s="13" t="s">
        <v>688</v>
      </c>
      <c r="G44" s="11"/>
      <c r="H44" s="12"/>
      <c r="I44" s="10"/>
    </row>
    <row r="45" spans="1:10">
      <c r="A45" s="10" t="s">
        <v>710</v>
      </c>
      <c r="B45" s="50">
        <v>179</v>
      </c>
      <c r="C45" s="10" t="str">
        <f>IF(B45=0,0,VLOOKUP(B45,ATHLETES!$A$2:$B$1550,2,FALSE))</f>
        <v>Phoebe Killen    U23W</v>
      </c>
      <c r="D45" s="10" t="str">
        <f>IF(B45=0,0,VLOOKUP(C45,ATHLETES!$B$2:$E$1550,2,FALSE))</f>
        <v xml:space="preserve">Phoebe Killen </v>
      </c>
      <c r="E45" s="10" t="str">
        <f>IF(B45=0,0,VLOOKUP(D45,ATHLETES!$C$2:$E$1550,2,FALSE))</f>
        <v>Exeter Harriers</v>
      </c>
      <c r="F45" s="13" t="s">
        <v>689</v>
      </c>
      <c r="G45" s="11"/>
      <c r="H45" s="12"/>
      <c r="I45" s="10"/>
    </row>
    <row r="46" spans="1:10">
      <c r="A46" s="10" t="s">
        <v>711</v>
      </c>
      <c r="B46" s="50">
        <v>374</v>
      </c>
      <c r="C46" s="10" t="str">
        <f>IF(B46=0,0,VLOOKUP(B46,ATHLETES!$A$2:$B$1550,2,FALSE))</f>
        <v>Anya Evans   U17W</v>
      </c>
      <c r="D46" s="10" t="str">
        <f>IF(B46=0,0,VLOOKUP(C46,ATHLETES!$B$2:$E$1550,2,FALSE))</f>
        <v>Anya Evans</v>
      </c>
      <c r="E46" s="10" t="str">
        <f>IF(B46=0,0,VLOOKUP(D46,ATHLETES!$C$2:$E$1550,2,FALSE))</f>
        <v>YOAC</v>
      </c>
      <c r="F46" s="13" t="s">
        <v>690</v>
      </c>
      <c r="G46" s="11"/>
      <c r="H46" s="12"/>
      <c r="I46" s="10"/>
    </row>
    <row r="47" spans="1:10">
      <c r="A47" s="10"/>
      <c r="B47" s="50">
        <v>242</v>
      </c>
      <c r="C47" s="10" t="str">
        <f>IF(B47=0,0,VLOOKUP(B47,ATHLETES!$A$2:$B$1550,2,FALSE))</f>
        <v>Rebecca Pierce    SW</v>
      </c>
      <c r="D47" s="10" t="str">
        <f>IF(B47=0,0,VLOOKUP(C47,ATHLETES!$B$2:$E$1550,2,FALSE))</f>
        <v xml:space="preserve">Rebecca Pierce </v>
      </c>
      <c r="E47" s="10" t="str">
        <f>IF(B47=0,0,VLOOKUP(D47,ATHLETES!$C$2:$E$1550,2,FALSE))</f>
        <v xml:space="preserve">Bristol and West </v>
      </c>
      <c r="F47" s="13" t="s">
        <v>691</v>
      </c>
      <c r="G47" s="11"/>
      <c r="H47" s="12"/>
      <c r="I47" s="10"/>
    </row>
    <row r="48" spans="1:10">
      <c r="A48" s="10"/>
      <c r="B48" s="50">
        <v>305</v>
      </c>
      <c r="C48" s="10" t="str">
        <f>IF(B48=0,0,VLOOKUP(B48,ATHLETES!$A$2:$B$1550,2,FALSE))</f>
        <v>Ella Treby   U15G</v>
      </c>
      <c r="D48" s="10" t="str">
        <f>IF(B48=0,0,VLOOKUP(C48,ATHLETES!$B$2:$E$1550,2,FALSE))</f>
        <v>Ella Treby</v>
      </c>
      <c r="E48" s="10" t="str">
        <f>IF(B48=0,0,VLOOKUP(D48,ATHLETES!$C$2:$E$1550,2,FALSE))</f>
        <v xml:space="preserve">Team Bath </v>
      </c>
      <c r="F48" s="13" t="s">
        <v>692</v>
      </c>
      <c r="G48" s="11"/>
      <c r="H48" s="12"/>
      <c r="I48" s="10"/>
    </row>
    <row r="49" spans="1:9">
      <c r="A49" s="10"/>
      <c r="B49" s="50">
        <v>294</v>
      </c>
      <c r="C49" s="10" t="str">
        <f>IF(B49=0,0,VLOOKUP(B49,ATHLETES!$A$2:$B$1550,2,FALSE))</f>
        <v>Alice Sullivan    U20W</v>
      </c>
      <c r="D49" s="10" t="str">
        <f>IF(B49=0,0,VLOOKUP(C49,ATHLETES!$B$2:$E$1550,2,FALSE))</f>
        <v xml:space="preserve">Alice Sullivan </v>
      </c>
      <c r="E49" s="10" t="str">
        <f>IF(B49=0,0,VLOOKUP(D49,ATHLETES!$C$2:$E$1550,2,FALSE))</f>
        <v>Wimborne AC</v>
      </c>
      <c r="F49" s="13" t="s">
        <v>693</v>
      </c>
      <c r="G49" s="13"/>
      <c r="H49" s="14"/>
      <c r="I49" s="10"/>
    </row>
    <row r="50" spans="1:9">
      <c r="A50" s="10"/>
      <c r="B50" s="50">
        <v>163</v>
      </c>
      <c r="C50" s="10" t="str">
        <f>IF(B50=0,0,VLOOKUP(B50,ATHLETES!$A$2:$B$1550,2,FALSE))</f>
        <v>Lizzy Ingram   U17W</v>
      </c>
      <c r="D50" s="10" t="str">
        <f>IF(B50=0,0,VLOOKUP(C50,ATHLETES!$B$2:$E$1550,2,FALSE))</f>
        <v>Lizzy Ingram</v>
      </c>
      <c r="E50" s="10" t="str">
        <f>IF(B50=0,0,VLOOKUP(D50,ATHLETES!$C$2:$E$1550,2,FALSE))</f>
        <v xml:space="preserve">Yeovil Olympiads </v>
      </c>
      <c r="F50" s="13" t="s">
        <v>694</v>
      </c>
      <c r="G50" s="11"/>
      <c r="H50" s="12"/>
      <c r="I50" s="10"/>
    </row>
    <row r="51" spans="1:9">
      <c r="A51" s="10"/>
      <c r="B51" s="50">
        <v>124</v>
      </c>
      <c r="C51" s="10" t="str">
        <f>IF(B51=0,0,VLOOKUP(B51,ATHLETES!$A$2:$B$1550,2,FALSE))</f>
        <v>Lucie Guy   U17W</v>
      </c>
      <c r="D51" s="10" t="str">
        <f>IF(B51=0,0,VLOOKUP(C51,ATHLETES!$B$2:$E$1550,2,FALSE))</f>
        <v>Lucie Guy</v>
      </c>
      <c r="E51" s="10" t="str">
        <f>IF(B51=0,0,VLOOKUP(D51,ATHLETES!$C$2:$E$1550,2,FALSE))</f>
        <v xml:space="preserve">Yeovil Olympiads </v>
      </c>
      <c r="F51" s="13" t="s">
        <v>695</v>
      </c>
      <c r="G51" s="13"/>
      <c r="H51" s="15"/>
      <c r="I51" s="10"/>
    </row>
    <row r="52" spans="1:9">
      <c r="A52" s="10"/>
      <c r="B52" s="11">
        <v>169</v>
      </c>
      <c r="C52" s="10" t="str">
        <f>IF(B52=0,0,VLOOKUP(B52,ATHLETES!$A$2:$B$1550,2,FALSE))</f>
        <v>L Jeffries    V60</v>
      </c>
      <c r="D52" s="10" t="str">
        <f>IF(B52=0,0,VLOOKUP(C52,ATHLETES!$B$2:$E$1550,2,FALSE))</f>
        <v xml:space="preserve">L Jeffries </v>
      </c>
      <c r="E52" s="10" t="str">
        <f>IF(B52=0,0,VLOOKUP(D52,ATHLETES!$C$2:$E$1550,2,FALSE))</f>
        <v xml:space="preserve">Team Bath </v>
      </c>
      <c r="F52" s="13" t="s">
        <v>696</v>
      </c>
      <c r="G52" s="13"/>
      <c r="H52" s="15"/>
      <c r="I52" s="10"/>
    </row>
    <row r="53" spans="1:9">
      <c r="A53" s="10"/>
      <c r="B53" s="11">
        <v>392</v>
      </c>
      <c r="C53" s="10" t="str">
        <f>IF(B53=0,0,VLOOKUP(B53,ATHLETES!$A$2:$B$1550,2,FALSE))</f>
        <v>Ophelia Byrne   SW</v>
      </c>
      <c r="D53" s="10" t="str">
        <f>IF(B53=0,0,VLOOKUP(C53,ATHLETES!$B$2:$E$1550,2,FALSE))</f>
        <v>Ophelia Byrne</v>
      </c>
      <c r="E53" s="10" t="str">
        <f>IF(B53=0,0,VLOOKUP(D53,ATHLETES!$C$2:$E$1550,2,FALSE))</f>
        <v>Unattached</v>
      </c>
      <c r="F53" s="13" t="s">
        <v>697</v>
      </c>
      <c r="G53" s="13"/>
      <c r="H53" s="15"/>
      <c r="I53" s="10"/>
    </row>
    <row r="54" spans="1:9">
      <c r="A54" s="10"/>
      <c r="B54" s="11"/>
      <c r="C54" s="10">
        <f>IF(B54=0,0,VLOOKUP(B54,ATHLETES!$A$2:$B$1550,2,FALSE))</f>
        <v>0</v>
      </c>
      <c r="D54" s="10">
        <f>IF(B54=0,0,VLOOKUP(C54,ATHLETES!$B$2:$E$1550,2,FALSE))</f>
        <v>0</v>
      </c>
      <c r="E54" s="10">
        <f>IF(B54=0,0,VLOOKUP(D54,ATHLETES!$C$2:$E$1550,2,FALSE))</f>
        <v>0</v>
      </c>
      <c r="F54" s="13"/>
      <c r="G54" s="13"/>
      <c r="H54" s="15"/>
      <c r="I54" s="10"/>
    </row>
    <row r="55" spans="1:9">
      <c r="A55" s="10" t="s">
        <v>663</v>
      </c>
      <c r="B55" s="11">
        <v>322</v>
      </c>
      <c r="C55" s="10" t="str">
        <f>IF(B55=0,0,VLOOKUP(B55,ATHLETES!$A$2:$B$1550,2,FALSE))</f>
        <v>Max Watson    U17B</v>
      </c>
      <c r="D55" s="10" t="str">
        <f>IF(B55=0,0,VLOOKUP(C55,ATHLETES!$B$2:$E$1550,2,FALSE))</f>
        <v xml:space="preserve">Max Watson </v>
      </c>
      <c r="E55" s="10" t="str">
        <f>IF(B55=0,0,VLOOKUP(D55,ATHLETES!$C$2:$E$1550,2,FALSE))</f>
        <v>Taunton AC</v>
      </c>
      <c r="F55" s="13" t="s">
        <v>698</v>
      </c>
      <c r="G55" s="11"/>
      <c r="H55" s="12"/>
      <c r="I55" s="10"/>
    </row>
    <row r="56" spans="1:9">
      <c r="A56" s="10" t="s">
        <v>2</v>
      </c>
      <c r="B56" s="11">
        <v>384</v>
      </c>
      <c r="C56" s="10" t="str">
        <f>IF(B56=0,0,VLOOKUP(B56,ATHLETES!$A$2:$B$1550,2,FALSE))</f>
        <v>Charlie Davies   U17M</v>
      </c>
      <c r="D56" s="10" t="str">
        <f>IF(B56=0,0,VLOOKUP(C56,ATHLETES!$B$2:$E$1550,2,FALSE))</f>
        <v>Charlie Davies</v>
      </c>
      <c r="E56" s="10" t="str">
        <f>IF(B56=0,0,VLOOKUP(D56,ATHLETES!$C$2:$E$1550,2,FALSE))</f>
        <v>Wimborne AC</v>
      </c>
      <c r="F56" s="13" t="s">
        <v>699</v>
      </c>
      <c r="G56" s="11"/>
      <c r="H56" s="12"/>
      <c r="I56" s="10"/>
    </row>
    <row r="57" spans="1:9">
      <c r="A57" s="10"/>
      <c r="B57" s="11">
        <v>344</v>
      </c>
      <c r="C57" s="10" t="str">
        <f>IF(B57=0,0,VLOOKUP(B57,ATHLETES!$A$2:$B$1550,2,FALSE))</f>
        <v>Kieran Woodruffe   U17M</v>
      </c>
      <c r="D57" s="10" t="str">
        <f>IF(B57=0,0,VLOOKUP(C57,ATHLETES!$B$2:$E$1550,2,FALSE))</f>
        <v>Kieran Woodruffe</v>
      </c>
      <c r="E57" s="10" t="str">
        <f>IF(B57=0,0,VLOOKUP(D57,ATHLETES!$C$2:$E$1550,2,FALSE))</f>
        <v xml:space="preserve">Yeovil Olympiads AC </v>
      </c>
      <c r="F57" s="13" t="s">
        <v>700</v>
      </c>
      <c r="G57" s="13"/>
      <c r="H57" s="14"/>
      <c r="I57" s="10"/>
    </row>
    <row r="58" spans="1:9">
      <c r="A58" s="10"/>
      <c r="B58" s="11">
        <v>365</v>
      </c>
      <c r="C58" s="10" t="str">
        <f>IF(B58=0,0,VLOOKUP(B58,ATHLETES!$A$2:$B$1550,2,FALSE))</f>
        <v>Dan Parkin   U17M</v>
      </c>
      <c r="D58" s="10" t="str">
        <f>IF(B58=0,0,VLOOKUP(C58,ATHLETES!$B$2:$E$1550,2,FALSE))</f>
        <v>Dan Parkin</v>
      </c>
      <c r="E58" s="10" t="str">
        <f>IF(B58=0,0,VLOOKUP(D58,ATHLETES!$C$2:$E$1550,2,FALSE))</f>
        <v>North Devon AC</v>
      </c>
      <c r="F58" s="13" t="s">
        <v>701</v>
      </c>
      <c r="G58" s="13"/>
      <c r="H58" s="14"/>
      <c r="I58" s="10"/>
    </row>
    <row r="59" spans="1:9">
      <c r="A59" s="10"/>
      <c r="B59" s="11">
        <v>196</v>
      </c>
      <c r="C59" s="10" t="str">
        <f>IF(B59=0,0,VLOOKUP(B59,ATHLETES!$A$2:$B$1550,2,FALSE))</f>
        <v xml:space="preserve">Adam Leworthy    U17M </v>
      </c>
      <c r="D59" s="10" t="str">
        <f>IF(B59=0,0,VLOOKUP(C59,ATHLETES!$B$2:$E$1550,2,FALSE))</f>
        <v xml:space="preserve">Adam Leworthy </v>
      </c>
      <c r="E59" s="10" t="str">
        <f>IF(B59=0,0,VLOOKUP(D59,ATHLETES!$C$2:$E$1550,2,FALSE))</f>
        <v xml:space="preserve">North Devon AC </v>
      </c>
      <c r="F59" s="13" t="s">
        <v>702</v>
      </c>
      <c r="G59" s="13"/>
      <c r="H59" s="14"/>
      <c r="I59" s="10"/>
    </row>
    <row r="60" spans="1:9">
      <c r="A60" s="10"/>
      <c r="B60" s="11">
        <v>217</v>
      </c>
      <c r="C60" s="10" t="str">
        <f>IF(B60=0,0,VLOOKUP(B60,ATHLETES!$A$2:$B$1550,2,FALSE))</f>
        <v>Joe Milton    U17M</v>
      </c>
      <c r="D60" s="10" t="str">
        <f>IF(B60=0,0,VLOOKUP(C60,ATHLETES!$B$2:$E$1550,2,FALSE))</f>
        <v xml:space="preserve">Joe Milton </v>
      </c>
      <c r="E60" s="10" t="str">
        <f>IF(B60=0,0,VLOOKUP(D60,ATHLETES!$C$2:$E$1550,2,FALSE))</f>
        <v xml:space="preserve">Avon Valley </v>
      </c>
      <c r="F60" s="13" t="s">
        <v>703</v>
      </c>
      <c r="G60" s="13"/>
      <c r="H60" s="14"/>
      <c r="I60" s="10"/>
    </row>
    <row r="61" spans="1:9">
      <c r="A61" s="10"/>
      <c r="B61" s="11">
        <v>118</v>
      </c>
      <c r="C61" s="10" t="str">
        <f>IF(B61=0,0,VLOOKUP(B61,ATHLETES!$A$2:$B$1550,2,FALSE))</f>
        <v>Joel Green    U17</v>
      </c>
      <c r="D61" s="10" t="str">
        <f>IF(B61=0,0,VLOOKUP(C61,ATHLETES!$B$2:$E$1550,2,FALSE))</f>
        <v xml:space="preserve">Joel Green </v>
      </c>
      <c r="E61" s="10" t="str">
        <f>IF(B61=0,0,VLOOKUP(D61,ATHLETES!$C$2:$E$1550,2,FALSE))</f>
        <v>Wimborne AC</v>
      </c>
      <c r="F61" s="13" t="s">
        <v>704</v>
      </c>
      <c r="G61" s="13"/>
      <c r="H61" s="14"/>
      <c r="I61" s="10"/>
    </row>
    <row r="62" spans="1:9">
      <c r="A62" s="10"/>
      <c r="B62" s="11">
        <v>162</v>
      </c>
      <c r="C62" s="10" t="str">
        <f>IF(B62=0,0,VLOOKUP(B62,ATHLETES!$A$2:$B$1550,2,FALSE))</f>
        <v>Andrew Ingleton    U17M</v>
      </c>
      <c r="D62" s="10" t="str">
        <f>IF(B62=0,0,VLOOKUP(C62,ATHLETES!$B$2:$E$1550,2,FALSE))</f>
        <v xml:space="preserve">Andrew Ingleton </v>
      </c>
      <c r="E62" s="10" t="str">
        <f>IF(B62=0,0,VLOOKUP(D62,ATHLETES!$C$2:$E$1550,2,FALSE))</f>
        <v xml:space="preserve">independent intelligent fitness </v>
      </c>
      <c r="F62" s="13" t="s">
        <v>705</v>
      </c>
      <c r="G62" s="13"/>
      <c r="H62" s="14"/>
      <c r="I62" s="10"/>
    </row>
    <row r="63" spans="1:9">
      <c r="A63" s="10"/>
      <c r="B63" s="11">
        <v>252</v>
      </c>
      <c r="C63" s="10" t="str">
        <f>IF(B63=0,0,VLOOKUP(B63,ATHLETES!$A$2:$B$1550,2,FALSE))</f>
        <v xml:space="preserve">Oliver Rawles    U17M </v>
      </c>
      <c r="D63" s="10" t="str">
        <f>IF(B63=0,0,VLOOKUP(C63,ATHLETES!$B$2:$E$1550,2,FALSE))</f>
        <v xml:space="preserve">Oliver Rawles </v>
      </c>
      <c r="E63" s="10" t="str">
        <f>IF(B63=0,0,VLOOKUP(D63,ATHLETES!$C$2:$E$1550,2,FALSE))</f>
        <v>Wimborne AC</v>
      </c>
      <c r="F63" s="13" t="s">
        <v>706</v>
      </c>
      <c r="G63" s="13"/>
      <c r="H63" s="14"/>
      <c r="I63" s="10"/>
    </row>
    <row r="64" spans="1:9">
      <c r="A64" s="10"/>
      <c r="B64" s="11">
        <v>123</v>
      </c>
      <c r="C64" s="10" t="str">
        <f>IF(B64=0,0,VLOOKUP(B64,ATHLETES!$A$2:$B$1550,2,FALSE))</f>
        <v>Jack Gunning    U17B</v>
      </c>
      <c r="D64" s="10" t="str">
        <f>IF(B64=0,0,VLOOKUP(C64,ATHLETES!$B$2:$E$1550,2,FALSE))</f>
        <v xml:space="preserve">Jack Gunning </v>
      </c>
      <c r="E64" s="10" t="str">
        <f>IF(B64=0,0,VLOOKUP(D64,ATHLETES!$C$2:$E$1550,2,FALSE))</f>
        <v>Swindon AC</v>
      </c>
      <c r="F64" s="13" t="s">
        <v>707</v>
      </c>
      <c r="G64" s="13"/>
      <c r="H64" s="14"/>
      <c r="I64" s="10"/>
    </row>
    <row r="65" spans="1:9">
      <c r="A65" s="10"/>
      <c r="B65" s="11">
        <v>182</v>
      </c>
      <c r="C65" s="10" t="str">
        <f>IF(B65=0,0,VLOOKUP(B65,ATHLETES!$A$2:$B$1550,2,FALSE))</f>
        <v>Christopher Kirwin    U17M</v>
      </c>
      <c r="D65" s="10" t="str">
        <f>IF(B65=0,0,VLOOKUP(C65,ATHLETES!$B$2:$E$1550,2,FALSE))</f>
        <v xml:space="preserve">Christopher Kirwin </v>
      </c>
      <c r="E65" s="10" t="str">
        <f>IF(B65=0,0,VLOOKUP(D65,ATHLETES!$C$2:$E$1550,2,FALSE))</f>
        <v>Torquay AC</v>
      </c>
      <c r="F65" s="13" t="s">
        <v>708</v>
      </c>
      <c r="G65" s="13"/>
      <c r="H65" s="14"/>
      <c r="I65" s="10"/>
    </row>
    <row r="66" spans="1:9">
      <c r="A66" s="10"/>
      <c r="B66" s="11"/>
      <c r="C66" s="10">
        <f>IF(B66=0,0,VLOOKUP(B66,ATHLETES!$A$2:$B$1550,2,FALSE))</f>
        <v>0</v>
      </c>
      <c r="D66" s="10">
        <f>IF(B66=0,0,VLOOKUP(C66,ATHLETES!$B$2:$E$1550,2,FALSE))</f>
        <v>0</v>
      </c>
      <c r="E66" s="10">
        <f>IF(B66=0,0,VLOOKUP(D66,ATHLETES!$C$2:$E$1550,2,FALSE))</f>
        <v>0</v>
      </c>
      <c r="F66" s="13"/>
      <c r="G66" s="13"/>
      <c r="H66" s="14"/>
      <c r="I66" s="10"/>
    </row>
    <row r="67" spans="1:9">
      <c r="A67" s="10" t="s">
        <v>663</v>
      </c>
      <c r="B67" s="11">
        <v>54</v>
      </c>
      <c r="C67" s="10" t="str">
        <f>IF(B67=0,0,VLOOKUP(B67,ATHLETES!$A$2:$B$1550,2,FALSE))</f>
        <v>Archie Coates    U15B</v>
      </c>
      <c r="D67" s="10" t="str">
        <f>IF(B67=0,0,VLOOKUP(C67,ATHLETES!$B$2:$E$1550,2,FALSE))</f>
        <v xml:space="preserve">Archie Coates </v>
      </c>
      <c r="E67" s="10" t="str">
        <f>IF(B67=0,0,VLOOKUP(D67,ATHLETES!$C$2:$E$1550,2,FALSE))</f>
        <v>none</v>
      </c>
      <c r="F67" s="13" t="s">
        <v>713</v>
      </c>
      <c r="G67" s="13"/>
      <c r="H67" s="15"/>
      <c r="I67" s="10"/>
    </row>
    <row r="68" spans="1:9">
      <c r="A68" s="10" t="s">
        <v>712</v>
      </c>
      <c r="B68" s="11">
        <v>337</v>
      </c>
      <c r="C68" s="10" t="str">
        <f>IF(B68=0,0,VLOOKUP(B68,ATHLETES!$A$2:$B$1550,2,FALSE))</f>
        <v>Blake Williams    U15B</v>
      </c>
      <c r="D68" s="10" t="str">
        <f>IF(B68=0,0,VLOOKUP(C68,ATHLETES!$B$2:$E$1550,2,FALSE))</f>
        <v xml:space="preserve">Blake Williams </v>
      </c>
      <c r="E68" s="10" t="str">
        <f>IF(B68=0,0,VLOOKUP(D68,ATHLETES!$C$2:$E$1550,2,FALSE))</f>
        <v xml:space="preserve">Newquay and Parr AC </v>
      </c>
      <c r="F68" s="13" t="s">
        <v>714</v>
      </c>
      <c r="G68" s="51"/>
      <c r="H68" s="15"/>
      <c r="I68" s="10"/>
    </row>
    <row r="69" spans="1:9">
      <c r="A69" s="10"/>
      <c r="B69" s="11">
        <v>390</v>
      </c>
      <c r="C69" s="10" t="str">
        <f>IF(B69=0,0,VLOOKUP(B69,ATHLETES!$A$2:$B$1550,2,FALSE))</f>
        <v>Ollie Campbell   U15B</v>
      </c>
      <c r="D69" s="10" t="str">
        <f>IF(B69=0,0,VLOOKUP(C69,ATHLETES!$B$2:$E$1550,2,FALSE))</f>
        <v>Ollie Campbell</v>
      </c>
      <c r="E69" s="10" t="str">
        <f>IF(B69=0,0,VLOOKUP(D69,ATHLETES!$C$2:$E$1550,2,FALSE))</f>
        <v>N Somerset</v>
      </c>
      <c r="F69" s="13" t="s">
        <v>715</v>
      </c>
      <c r="G69" s="13"/>
      <c r="H69" s="14"/>
      <c r="I69" s="10"/>
    </row>
    <row r="70" spans="1:9">
      <c r="A70" s="10"/>
      <c r="B70" s="11">
        <v>91</v>
      </c>
      <c r="C70" s="10" t="str">
        <f>IF(B70=0,0,VLOOKUP(B70,ATHLETES!$A$2:$B$1550,2,FALSE))</f>
        <v>Daniel Fisher    U15B</v>
      </c>
      <c r="D70" s="10" t="str">
        <f>IF(B70=0,0,VLOOKUP(C70,ATHLETES!$B$2:$E$1550,2,FALSE))</f>
        <v xml:space="preserve">Daniel Fisher </v>
      </c>
      <c r="E70" s="10" t="str">
        <f>IF(B70=0,0,VLOOKUP(D70,ATHLETES!$C$2:$E$1550,2,FALSE))</f>
        <v>Taunton AC</v>
      </c>
      <c r="F70" s="13" t="s">
        <v>716</v>
      </c>
      <c r="G70" s="13"/>
      <c r="H70" s="14"/>
      <c r="I70" s="10"/>
    </row>
    <row r="71" spans="1:9">
      <c r="A71" s="10"/>
      <c r="B71" s="11">
        <v>199</v>
      </c>
      <c r="C71" s="10" t="str">
        <f>IF(B71=0,0,VLOOKUP(B71,ATHLETES!$A$2:$B$1550,2,FALSE))</f>
        <v>Oliver Lorenz   U15B</v>
      </c>
      <c r="D71" s="10" t="str">
        <f>IF(B71=0,0,VLOOKUP(C71,ATHLETES!$B$2:$E$1550,2,FALSE))</f>
        <v>Oliver Lorenz</v>
      </c>
      <c r="E71" s="10" t="str">
        <f>IF(B71=0,0,VLOOKUP(D71,ATHLETES!$C$2:$E$1550,2,FALSE))</f>
        <v>None</v>
      </c>
      <c r="F71" s="13" t="s">
        <v>717</v>
      </c>
      <c r="G71" s="13"/>
      <c r="H71" s="14"/>
      <c r="I71" s="10"/>
    </row>
    <row r="72" spans="1:9">
      <c r="A72" s="10"/>
      <c r="B72" s="11">
        <v>7</v>
      </c>
      <c r="C72" s="10" t="str">
        <f>IF(B72=0,0,VLOOKUP(B72,ATHLETES!$A$2:$B$1550,2,FALSE))</f>
        <v>Toby Baker    U15B</v>
      </c>
      <c r="D72" s="10" t="str">
        <f>IF(B72=0,0,VLOOKUP(C72,ATHLETES!$B$2:$E$1550,2,FALSE))</f>
        <v xml:space="preserve">Toby Baker </v>
      </c>
      <c r="E72" s="10" t="str">
        <f>IF(B72=0,0,VLOOKUP(D72,ATHLETES!$C$2:$E$1550,2,FALSE))</f>
        <v xml:space="preserve">Team Bath </v>
      </c>
      <c r="F72" s="13" t="s">
        <v>718</v>
      </c>
      <c r="G72" s="11"/>
      <c r="H72" s="12"/>
      <c r="I72" s="10"/>
    </row>
    <row r="73" spans="1:9">
      <c r="A73" s="10"/>
      <c r="B73" s="11">
        <v>79</v>
      </c>
      <c r="C73" s="10" t="str">
        <f>IF(B73=0,0,VLOOKUP(B73,ATHLETES!$A$2:$B$1550,2,FALSE))</f>
        <v>Archie Dowson   U15B</v>
      </c>
      <c r="D73" s="10" t="str">
        <f>IF(B73=0,0,VLOOKUP(C73,ATHLETES!$B$2:$E$1550,2,FALSE))</f>
        <v>Archie Dowson</v>
      </c>
      <c r="E73" s="10" t="str">
        <f>IF(B73=0,0,VLOOKUP(D73,ATHLETES!$C$2:$E$1550,2,FALSE))</f>
        <v>Taunton AC</v>
      </c>
      <c r="F73" s="13" t="s">
        <v>719</v>
      </c>
      <c r="G73" s="11"/>
      <c r="H73" s="12"/>
      <c r="I73" s="10"/>
    </row>
    <row r="74" spans="1:9">
      <c r="A74" s="10"/>
      <c r="B74" s="11">
        <v>375</v>
      </c>
      <c r="C74" s="10" t="str">
        <f>IF(B74=0,0,VLOOKUP(B74,ATHLETES!$A$2:$B$1550,2,FALSE))</f>
        <v>Angus Evans   U15B</v>
      </c>
      <c r="D74" s="10" t="str">
        <f>IF(B74=0,0,VLOOKUP(C74,ATHLETES!$B$2:$E$1550,2,FALSE))</f>
        <v>Angus Evans</v>
      </c>
      <c r="E74" s="10" t="str">
        <f>IF(B74=0,0,VLOOKUP(D74,ATHLETES!$C$2:$E$1550,2,FALSE))</f>
        <v>Unattached</v>
      </c>
      <c r="F74" s="13" t="s">
        <v>720</v>
      </c>
      <c r="G74" s="13"/>
      <c r="H74" s="14"/>
      <c r="I74" s="10"/>
    </row>
    <row r="75" spans="1:9">
      <c r="A75" s="10"/>
      <c r="B75" s="11">
        <v>49</v>
      </c>
      <c r="C75" s="10" t="str">
        <f>IF(B75=0,0,VLOOKUP(B75,ATHLETES!$A$2:$B$1550,2,FALSE))</f>
        <v>Oliver Castle   U15B</v>
      </c>
      <c r="D75" s="10" t="str">
        <f>IF(B75=0,0,VLOOKUP(C75,ATHLETES!$B$2:$E$1550,2,FALSE))</f>
        <v>Oliver Castle</v>
      </c>
      <c r="E75" s="10" t="str">
        <f>IF(B75=0,0,VLOOKUP(D75,ATHLETES!$C$2:$E$1550,2,FALSE))</f>
        <v xml:space="preserve">Yeovil Olympiads AC </v>
      </c>
      <c r="F75" s="13" t="s">
        <v>721</v>
      </c>
      <c r="G75" s="11"/>
      <c r="H75" s="12"/>
      <c r="I75" s="10"/>
    </row>
    <row r="76" spans="1:9">
      <c r="A76" s="10"/>
      <c r="B76" s="11"/>
      <c r="C76" s="10">
        <f>IF(B76=0,0,VLOOKUP(B76,ATHLETES!$A$2:$B$1550,2,FALSE))</f>
        <v>0</v>
      </c>
      <c r="D76" s="10">
        <f>IF(B76=0,0,VLOOKUP(C76,ATHLETES!$B$2:$E$1550,2,FALSE))</f>
        <v>0</v>
      </c>
      <c r="E76" s="10">
        <f>IF(B76=0,0,VLOOKUP(D76,ATHLETES!$C$2:$E$1550,2,FALSE))</f>
        <v>0</v>
      </c>
      <c r="F76" s="13"/>
      <c r="G76" s="13"/>
      <c r="H76" s="14"/>
      <c r="I76" s="10"/>
    </row>
    <row r="77" spans="1:9">
      <c r="A77" s="10" t="s">
        <v>663</v>
      </c>
      <c r="B77" s="11">
        <v>254</v>
      </c>
      <c r="C77" s="10" t="str">
        <f>IF(B77=0,0,VLOOKUP(B77,ATHLETES!$A$2:$B$1550,2,FALSE))</f>
        <v>Ryan Reed    U13B</v>
      </c>
      <c r="D77" s="10" t="str">
        <f>IF(B77=0,0,VLOOKUP(C77,ATHLETES!$B$2:$E$1550,2,FALSE))</f>
        <v xml:space="preserve">Ryan Reed </v>
      </c>
      <c r="E77" s="10" t="str">
        <f>IF(B77=0,0,VLOOKUP(D77,ATHLETES!$C$2:$E$1550,2,FALSE))</f>
        <v>Taunton AC</v>
      </c>
      <c r="F77" s="13" t="s">
        <v>722</v>
      </c>
      <c r="G77" s="11"/>
      <c r="H77" s="12"/>
      <c r="I77" s="10"/>
    </row>
    <row r="78" spans="1:9">
      <c r="A78" s="10" t="s">
        <v>37</v>
      </c>
      <c r="B78" s="11">
        <v>193</v>
      </c>
      <c r="C78" s="10" t="str">
        <f>IF(B78=0,0,VLOOKUP(B78,ATHLETES!$A$2:$B$1550,2,FALSE))</f>
        <v>Joshua Lewis    U13B</v>
      </c>
      <c r="D78" s="10" t="str">
        <f>IF(B78=0,0,VLOOKUP(C78,ATHLETES!$B$2:$E$1550,2,FALSE))</f>
        <v xml:space="preserve">Joshua Lewis </v>
      </c>
      <c r="E78" s="10" t="str">
        <f>IF(B78=0,0,VLOOKUP(D78,ATHLETES!$C$2:$E$1550,2,FALSE))</f>
        <v xml:space="preserve">Bristol and West </v>
      </c>
      <c r="F78" s="13" t="s">
        <v>723</v>
      </c>
      <c r="G78" s="13"/>
      <c r="H78" s="14"/>
      <c r="I78" s="10"/>
    </row>
    <row r="79" spans="1:9">
      <c r="A79" s="10"/>
      <c r="B79" s="11">
        <v>66</v>
      </c>
      <c r="C79" s="10" t="str">
        <f>IF(B79=0,0,VLOOKUP(B79,ATHLETES!$A$2:$B$1550,2,FALSE))</f>
        <v>Thomas Darton    U13B</v>
      </c>
      <c r="D79" s="10" t="str">
        <f>IF(B79=0,0,VLOOKUP(C79,ATHLETES!$B$2:$E$1550,2,FALSE))</f>
        <v xml:space="preserve">Thomas Darton </v>
      </c>
      <c r="E79" s="10" t="str">
        <f>IF(B79=0,0,VLOOKUP(D79,ATHLETES!$C$2:$E$1550,2,FALSE))</f>
        <v xml:space="preserve">South Glouc AC </v>
      </c>
      <c r="F79" s="13" t="s">
        <v>724</v>
      </c>
      <c r="G79" s="11"/>
      <c r="H79" s="12"/>
      <c r="I79" s="10"/>
    </row>
    <row r="80" spans="1:9">
      <c r="A80" s="10"/>
      <c r="B80" s="11">
        <v>393</v>
      </c>
      <c r="C80" s="10" t="str">
        <f>IF(B80=0,0,VLOOKUP(B80,ATHLETES!$A$2:$B$1550,2,FALSE))</f>
        <v>Jack White   U13B</v>
      </c>
      <c r="D80" s="10" t="str">
        <f>IF(B80=0,0,VLOOKUP(C80,ATHLETES!$B$2:$E$1550,2,FALSE))</f>
        <v>Jack White</v>
      </c>
      <c r="E80" s="10" t="str">
        <f>IF(B80=0,0,VLOOKUP(D80,ATHLETES!$C$2:$E$1550,2,FALSE))</f>
        <v>Taunton</v>
      </c>
      <c r="F80" s="13" t="s">
        <v>725</v>
      </c>
      <c r="G80" s="11"/>
      <c r="H80" s="12"/>
      <c r="I80" s="10"/>
    </row>
    <row r="81" spans="1:9">
      <c r="A81" s="10"/>
      <c r="B81" s="11">
        <v>119</v>
      </c>
      <c r="C81" s="10" t="str">
        <f>IF(B81=0,0,VLOOKUP(B81,ATHLETES!$A$2:$B$1550,2,FALSE))</f>
        <v>Oliver Green    U13</v>
      </c>
      <c r="D81" s="10" t="str">
        <f>IF(B81=0,0,VLOOKUP(C81,ATHLETES!$B$2:$E$1550,2,FALSE))</f>
        <v xml:space="preserve">Oliver Green </v>
      </c>
      <c r="E81" s="10" t="str">
        <f>IF(B81=0,0,VLOOKUP(D81,ATHLETES!$C$2:$E$1550,2,FALSE))</f>
        <v>Wimborne AC</v>
      </c>
      <c r="F81" s="13" t="s">
        <v>726</v>
      </c>
      <c r="G81" s="11"/>
      <c r="H81" s="12"/>
      <c r="I81" s="10"/>
    </row>
    <row r="82" spans="1:9">
      <c r="A82" s="10"/>
      <c r="B82" s="11">
        <v>94</v>
      </c>
      <c r="C82" s="10" t="str">
        <f>IF(B82=0,0,VLOOKUP(B82,ATHLETES!$A$2:$B$1550,2,FALSE))</f>
        <v>Joshua Fricker   U13B</v>
      </c>
      <c r="D82" s="10" t="str">
        <f>IF(B82=0,0,VLOOKUP(C82,ATHLETES!$B$2:$E$1550,2,FALSE))</f>
        <v>Joshua Fricker</v>
      </c>
      <c r="E82" s="10" t="str">
        <f>IF(B82=0,0,VLOOKUP(D82,ATHLETES!$C$2:$E$1550,2,FALSE))</f>
        <v>Wimborne AC</v>
      </c>
      <c r="F82" s="13" t="s">
        <v>727</v>
      </c>
      <c r="G82" s="11"/>
      <c r="H82" s="12"/>
      <c r="I82" s="10"/>
    </row>
    <row r="83" spans="1:9">
      <c r="A83" s="10"/>
      <c r="B83" s="11">
        <v>276</v>
      </c>
      <c r="C83" s="10" t="str">
        <f>IF(B83=0,0,VLOOKUP(B83,ATHLETES!$A$2:$B$1550,2,FALSE))</f>
        <v>Ted Scott    U13B</v>
      </c>
      <c r="D83" s="10" t="str">
        <f>IF(B83=0,0,VLOOKUP(C83,ATHLETES!$B$2:$E$1550,2,FALSE))</f>
        <v xml:space="preserve">Ted Scott </v>
      </c>
      <c r="E83" s="10" t="str">
        <f>IF(B83=0,0,VLOOKUP(D83,ATHLETES!$C$2:$E$1550,2,FALSE))</f>
        <v xml:space="preserve">Yeovil Olympiads </v>
      </c>
      <c r="F83" s="13" t="s">
        <v>728</v>
      </c>
      <c r="G83" s="11"/>
      <c r="H83" s="12"/>
      <c r="I83" s="10"/>
    </row>
    <row r="84" spans="1:9">
      <c r="A84" s="10"/>
      <c r="B84" s="11"/>
      <c r="C84" s="10">
        <f>IF(B84=0,0,VLOOKUP(B84,ATHLETES!$A$2:$B$1550,2,FALSE))</f>
        <v>0</v>
      </c>
      <c r="D84" s="10">
        <f>IF(B84=0,0,VLOOKUP(C84,ATHLETES!$B$2:$E$1550,2,FALSE))</f>
        <v>0</v>
      </c>
      <c r="E84" s="10">
        <f>IF(B84=0,0,VLOOKUP(D84,ATHLETES!$C$2:$E$1550,2,FALSE))</f>
        <v>0</v>
      </c>
      <c r="F84" s="13"/>
      <c r="G84" s="11"/>
      <c r="H84" s="12"/>
      <c r="I84" s="10"/>
    </row>
    <row r="85" spans="1:9">
      <c r="A85" s="10" t="s">
        <v>729</v>
      </c>
      <c r="B85" s="11">
        <v>63</v>
      </c>
      <c r="C85" s="10" t="str">
        <f>IF(B85=0,0,VLOOKUP(B85,ATHLETES!$A$2:$B$1550,2,FALSE))</f>
        <v>Iris Courtney    U15</v>
      </c>
      <c r="D85" s="10" t="str">
        <f>IF(B85=0,0,VLOOKUP(C85,ATHLETES!$B$2:$E$1550,2,FALSE))</f>
        <v xml:space="preserve">Iris Courtney </v>
      </c>
      <c r="E85" s="10" t="str">
        <f>IF(B85=0,0,VLOOKUP(D85,ATHLETES!$C$2:$E$1550,2,FALSE))</f>
        <v>Wimborne AC</v>
      </c>
      <c r="F85" s="13" t="s">
        <v>731</v>
      </c>
      <c r="G85" s="11"/>
      <c r="H85" s="12"/>
      <c r="I85" s="10"/>
    </row>
    <row r="86" spans="1:9">
      <c r="A86" s="10" t="s">
        <v>730</v>
      </c>
      <c r="B86" s="11">
        <v>19</v>
      </c>
      <c r="C86" s="10" t="str">
        <f>IF(B86=0,0,VLOOKUP(B86,ATHLETES!$A$2:$B$1550,2,FALSE))</f>
        <v>Lucy Bickerton    U13G</v>
      </c>
      <c r="D86" s="10" t="str">
        <f>IF(B86=0,0,VLOOKUP(C86,ATHLETES!$B$2:$E$1550,2,FALSE))</f>
        <v xml:space="preserve">Lucy Bickerton </v>
      </c>
      <c r="E86" s="10" t="str">
        <f>IF(B86=0,0,VLOOKUP(D86,ATHLETES!$C$2:$E$1550,2,FALSE))</f>
        <v>None</v>
      </c>
      <c r="F86" s="13" t="s">
        <v>732</v>
      </c>
      <c r="G86" s="11"/>
      <c r="H86" s="12"/>
      <c r="I86" s="10"/>
    </row>
    <row r="87" spans="1:9">
      <c r="A87" s="10"/>
      <c r="B87" s="11">
        <v>372</v>
      </c>
      <c r="C87" s="10" t="str">
        <f>IF(B87=0,0,VLOOKUP(B87,ATHLETES!$A$2:$B$1550,2,FALSE))</f>
        <v>Daisy Rowe   U13G</v>
      </c>
      <c r="D87" s="10" t="str">
        <f>IF(B87=0,0,VLOOKUP(C87,ATHLETES!$B$2:$E$1550,2,FALSE))</f>
        <v>Daisy Rowe</v>
      </c>
      <c r="E87" s="10" t="str">
        <f>IF(B87=0,0,VLOOKUP(D87,ATHLETES!$C$2:$E$1550,2,FALSE))</f>
        <v>Exeter Harriers</v>
      </c>
      <c r="F87" s="13" t="s">
        <v>733</v>
      </c>
      <c r="G87" s="11"/>
      <c r="H87" s="12"/>
      <c r="I87" s="10"/>
    </row>
    <row r="88" spans="1:9">
      <c r="A88" s="10"/>
      <c r="B88" s="11">
        <v>67</v>
      </c>
      <c r="C88" s="10" t="str">
        <f>IF(B88=0,0,VLOOKUP(B88,ATHLETES!$A$2:$B$1550,2,FALSE))</f>
        <v>Maddy David   U15G</v>
      </c>
      <c r="D88" s="10" t="str">
        <f>IF(B88=0,0,VLOOKUP(C88,ATHLETES!$B$2:$E$1550,2,FALSE))</f>
        <v>Maddy David</v>
      </c>
      <c r="E88" s="10" t="str">
        <f>IF(B88=0,0,VLOOKUP(D88,ATHLETES!$C$2:$E$1550,2,FALSE))</f>
        <v xml:space="preserve">Yeovil Olympiads AC </v>
      </c>
      <c r="F88" s="13" t="s">
        <v>734</v>
      </c>
      <c r="G88" s="11"/>
      <c r="H88" s="12"/>
      <c r="I88" s="10"/>
    </row>
    <row r="89" spans="1:9">
      <c r="A89" s="10"/>
      <c r="B89" s="11">
        <v>237</v>
      </c>
      <c r="C89" s="10" t="str">
        <f>IF(B89=0,0,VLOOKUP(B89,ATHLETES!$A$2:$B$1550,2,FALSE))</f>
        <v>Birdie Payne   U15G</v>
      </c>
      <c r="D89" s="10" t="str">
        <f>IF(B89=0,0,VLOOKUP(C89,ATHLETES!$B$2:$E$1550,2,FALSE))</f>
        <v>Birdie Payne</v>
      </c>
      <c r="E89" s="10" t="str">
        <f>IF(B89=0,0,VLOOKUP(D89,ATHLETES!$C$2:$E$1550,2,FALSE))</f>
        <v>Wimborne AC</v>
      </c>
      <c r="F89" s="13" t="s">
        <v>735</v>
      </c>
      <c r="G89" s="11"/>
      <c r="H89" s="12"/>
      <c r="I89" s="10"/>
    </row>
    <row r="90" spans="1:9">
      <c r="A90" s="10"/>
      <c r="B90" s="11">
        <v>326</v>
      </c>
      <c r="C90" s="10" t="str">
        <f>IF(B90=0,0,VLOOKUP(B90,ATHLETES!$A$2:$B$1550,2,FALSE))</f>
        <v>India West    U13G</v>
      </c>
      <c r="D90" s="10" t="str">
        <f>IF(B90=0,0,VLOOKUP(C90,ATHLETES!$B$2:$E$1550,2,FALSE))</f>
        <v xml:space="preserve">India West </v>
      </c>
      <c r="E90" s="10" t="str">
        <f>IF(B90=0,0,VLOOKUP(D90,ATHLETES!$C$2:$E$1550,2,FALSE))</f>
        <v>Wimborne AC</v>
      </c>
      <c r="F90" s="13" t="s">
        <v>736</v>
      </c>
      <c r="G90" s="11"/>
      <c r="H90" s="12"/>
      <c r="I90" s="10"/>
    </row>
    <row r="91" spans="1:9">
      <c r="A91" s="10"/>
      <c r="B91" s="11">
        <v>155</v>
      </c>
      <c r="C91" s="10" t="str">
        <f>IF(B91=0,0,VLOOKUP(B91,ATHLETES!$A$2:$B$1550,2,FALSE))</f>
        <v xml:space="preserve">Abbey Hughes    U15G </v>
      </c>
      <c r="D91" s="10" t="str">
        <f>IF(B91=0,0,VLOOKUP(C91,ATHLETES!$B$2:$E$1550,2,FALSE))</f>
        <v xml:space="preserve">Abbey Hughes </v>
      </c>
      <c r="E91" s="10" t="str">
        <f>IF(B91=0,0,VLOOKUP(D91,ATHLETES!$C$2:$E$1550,2,FALSE))</f>
        <v xml:space="preserve">Taunton </v>
      </c>
      <c r="F91" s="13" t="s">
        <v>737</v>
      </c>
      <c r="G91" s="11"/>
      <c r="H91" s="12"/>
      <c r="I91" s="10"/>
    </row>
    <row r="92" spans="1:9">
      <c r="A92" s="10"/>
      <c r="B92" s="11">
        <v>377</v>
      </c>
      <c r="C92" s="10" t="str">
        <f>IF(B92=0,0,VLOOKUP(B92,ATHLETES!$A$2:$B$1550,2,FALSE))</f>
        <v>Ashleigh Woodruffe   U13G</v>
      </c>
      <c r="D92" s="10" t="str">
        <f>IF(B92=0,0,VLOOKUP(C92,ATHLETES!$B$2:$E$1550,2,FALSE))</f>
        <v>Ashleigh Woodruffe</v>
      </c>
      <c r="E92" s="10" t="str">
        <f>IF(B92=0,0,VLOOKUP(D92,ATHLETES!$C$2:$E$1550,2,FALSE))</f>
        <v>YOAC</v>
      </c>
      <c r="F92" s="13" t="s">
        <v>738</v>
      </c>
      <c r="G92" s="11"/>
      <c r="H92" s="12"/>
      <c r="I92" s="10"/>
    </row>
    <row r="93" spans="1:9">
      <c r="A93" s="10"/>
      <c r="B93" s="11">
        <v>42</v>
      </c>
      <c r="C93" s="10" t="str">
        <f>IF(B93=0,0,VLOOKUP(B93,ATHLETES!$A$2:$B$1550,2,FALSE))</f>
        <v>Hattie Byrne    U13G</v>
      </c>
      <c r="D93" s="10" t="str">
        <f>IF(B93=0,0,VLOOKUP(C93,ATHLETES!$B$2:$E$1550,2,FALSE))</f>
        <v xml:space="preserve">Hattie Byrne </v>
      </c>
      <c r="E93" s="10" t="str">
        <f>IF(B93=0,0,VLOOKUP(D93,ATHLETES!$C$2:$E$1550,2,FALSE))</f>
        <v xml:space="preserve">Yeovil Olympiads </v>
      </c>
      <c r="F93" s="13" t="s">
        <v>739</v>
      </c>
      <c r="G93" s="11"/>
      <c r="H93" s="12"/>
      <c r="I93" s="10"/>
    </row>
    <row r="94" spans="1:9">
      <c r="A94" s="10"/>
      <c r="B94" s="11">
        <v>380</v>
      </c>
      <c r="C94" s="10" t="str">
        <f>IF(B94=0,0,VLOOKUP(B94,ATHLETES!$A$2:$B$1550,2,FALSE))</f>
        <v>Imogen Rawles   U13G</v>
      </c>
      <c r="D94" s="10" t="str">
        <f>IF(B94=0,0,VLOOKUP(C94,ATHLETES!$B$2:$E$1550,2,FALSE))</f>
        <v>Imogen Rawles</v>
      </c>
      <c r="E94" s="10" t="str">
        <f>IF(B94=0,0,VLOOKUP(D94,ATHLETES!$C$2:$E$1550,2,FALSE))</f>
        <v>Wimborne AC</v>
      </c>
      <c r="F94" s="13" t="s">
        <v>740</v>
      </c>
      <c r="G94" s="11"/>
      <c r="H94" s="12"/>
      <c r="I94" s="10"/>
    </row>
    <row r="95" spans="1:9">
      <c r="A95" s="10"/>
      <c r="B95" s="11"/>
      <c r="C95" s="10">
        <f>IF(B95=0,0,VLOOKUP(B95,ATHLETES!$A$2:$B$1550,2,FALSE))</f>
        <v>0</v>
      </c>
      <c r="D95" s="10">
        <f>IF(B95=0,0,VLOOKUP(C95,ATHLETES!$B$2:$E$1550,2,FALSE))</f>
        <v>0</v>
      </c>
      <c r="E95" s="10">
        <f>IF(B95=0,0,VLOOKUP(D95,ATHLETES!$C$2:$E$1550,2,FALSE))</f>
        <v>0</v>
      </c>
      <c r="F95" s="13"/>
      <c r="G95" s="11"/>
      <c r="H95" s="12"/>
      <c r="I95" s="10"/>
    </row>
    <row r="96" spans="1:9">
      <c r="A96" s="10" t="s">
        <v>741</v>
      </c>
      <c r="B96" s="11">
        <v>84</v>
      </c>
      <c r="C96" s="10" t="str">
        <f>IF(B96=0,0,VLOOKUP(B96,ATHLETES!$A$2:$B$1550,2,FALSE))</f>
        <v>Andy Faulkner   SM</v>
      </c>
      <c r="D96" s="10" t="str">
        <f>IF(B96=0,0,VLOOKUP(C96,ATHLETES!$B$2:$E$1550,2,FALSE))</f>
        <v>Andy Faulkner</v>
      </c>
      <c r="E96" s="10" t="str">
        <f>IF(B96=0,0,VLOOKUP(D96,ATHLETES!$C$2:$E$1550,2,FALSE))</f>
        <v xml:space="preserve">Yeovil Olympiads </v>
      </c>
      <c r="F96" s="13">
        <v>11.61</v>
      </c>
      <c r="G96" s="11">
        <v>-0.3</v>
      </c>
      <c r="H96" s="12"/>
      <c r="I96" s="10"/>
    </row>
    <row r="97" spans="1:9">
      <c r="A97" s="10" t="s">
        <v>742</v>
      </c>
      <c r="B97" s="11">
        <v>397</v>
      </c>
      <c r="C97" s="10" t="str">
        <f>IF(B97=0,0,VLOOKUP(B97,ATHLETES!$A$2:$B$1550,2,FALSE))</f>
        <v>Martyn Morant   V40</v>
      </c>
      <c r="D97" s="10" t="str">
        <f>IF(B97=0,0,VLOOKUP(C97,ATHLETES!$B$2:$E$1550,2,FALSE))</f>
        <v>Martyn Morant</v>
      </c>
      <c r="E97" s="10" t="str">
        <f>IF(B97=0,0,VLOOKUP(D97,ATHLETES!$C$2:$E$1550,2,FALSE))</f>
        <v>Bath</v>
      </c>
      <c r="F97" s="13">
        <v>12.12</v>
      </c>
      <c r="G97" s="11"/>
      <c r="H97" s="12"/>
      <c r="I97" s="10"/>
    </row>
    <row r="98" spans="1:9">
      <c r="A98" s="10"/>
      <c r="B98" s="11">
        <v>395</v>
      </c>
      <c r="C98" s="10" t="str">
        <f>IF(B98=0,0,VLOOKUP(B98,ATHLETES!$A$2:$B$1550,2,FALSE))</f>
        <v>Mark Vallier   V40</v>
      </c>
      <c r="D98" s="10" t="str">
        <f>IF(B98=0,0,VLOOKUP(C98,ATHLETES!$B$2:$E$1550,2,FALSE))</f>
        <v>Mark Vallier</v>
      </c>
      <c r="E98" s="10" t="str">
        <f>IF(B98=0,0,VLOOKUP(D98,ATHLETES!$C$2:$E$1550,2,FALSE))</f>
        <v xml:space="preserve">Poole Runners </v>
      </c>
      <c r="F98" s="13">
        <v>12.27</v>
      </c>
      <c r="G98" s="11"/>
      <c r="H98" s="12"/>
      <c r="I98" s="10"/>
    </row>
    <row r="99" spans="1:9">
      <c r="A99" s="10"/>
      <c r="B99" s="11">
        <v>250</v>
      </c>
      <c r="C99" s="10" t="str">
        <f>IF(B99=0,0,VLOOKUP(B99,ATHLETES!$A$2:$B$1550,2,FALSE))</f>
        <v>Imam Qazi   SM</v>
      </c>
      <c r="D99" s="10" t="str">
        <f>IF(B99=0,0,VLOOKUP(C99,ATHLETES!$B$2:$E$1550,2,FALSE))</f>
        <v>Imam Qazi</v>
      </c>
      <c r="E99" s="10" t="str">
        <f>IF(B99=0,0,VLOOKUP(D99,ATHLETES!$C$2:$E$1550,2,FALSE))</f>
        <v xml:space="preserve">Team Bath </v>
      </c>
      <c r="F99" s="13">
        <v>12.53</v>
      </c>
      <c r="G99" s="11"/>
      <c r="H99" s="12"/>
      <c r="I99" s="10"/>
    </row>
    <row r="100" spans="1:9">
      <c r="A100" s="10"/>
      <c r="B100" s="11">
        <v>410</v>
      </c>
      <c r="C100" s="10" t="str">
        <f>IF(B100=0,0,VLOOKUP(B100,ATHLETES!$A$2:$B$1550,2,FALSE))</f>
        <v>Charlie Sendrowski   SM</v>
      </c>
      <c r="D100" s="10" t="str">
        <f>IF(B100=0,0,VLOOKUP(C100,ATHLETES!$B$2:$E$1550,2,FALSE))</f>
        <v>Charlie Sendrowski</v>
      </c>
      <c r="E100" s="10" t="str">
        <f>IF(B100=0,0,VLOOKUP(D100,ATHLETES!$C$2:$E$1550,2,FALSE))</f>
        <v>Bingley</v>
      </c>
      <c r="F100" s="13">
        <v>12.65</v>
      </c>
      <c r="G100" s="11"/>
      <c r="H100" s="12"/>
      <c r="I100" s="10"/>
    </row>
    <row r="101" spans="1:9">
      <c r="A101" s="10"/>
      <c r="B101" s="11">
        <v>241</v>
      </c>
      <c r="C101" s="10" t="str">
        <f>IF(B101=0,0,VLOOKUP(B101,ATHLETES!$A$2:$B$1550,2,FALSE))</f>
        <v>Marcus Pidgley    SM(T37)</v>
      </c>
      <c r="D101" s="10" t="str">
        <f>IF(B101=0,0,VLOOKUP(C101,ATHLETES!$B$2:$E$1550,2,FALSE))</f>
        <v xml:space="preserve">Marcus Pidgley </v>
      </c>
      <c r="E101" s="10" t="str">
        <f>IF(B101=0,0,VLOOKUP(D101,ATHLETES!$C$2:$E$1550,2,FALSE))</f>
        <v>Poole AC</v>
      </c>
      <c r="F101" s="13">
        <v>14.31</v>
      </c>
      <c r="G101" s="11"/>
      <c r="H101" s="12"/>
      <c r="I101" s="10"/>
    </row>
    <row r="102" spans="1:9">
      <c r="A102" s="10"/>
      <c r="B102" s="11">
        <v>78</v>
      </c>
      <c r="C102" s="10" t="str">
        <f>IF(B102=0,0,VLOOKUP(B102,ATHLETES!$A$2:$B$1550,2,FALSE))</f>
        <v>Trevor Downward   V60</v>
      </c>
      <c r="D102" s="10" t="str">
        <f>IF(B102=0,0,VLOOKUP(C102,ATHLETES!$B$2:$E$1550,2,FALSE))</f>
        <v>Trevor Downward</v>
      </c>
      <c r="E102" s="10" t="str">
        <f>IF(B102=0,0,VLOOKUP(D102,ATHLETES!$C$2:$E$1550,2,FALSE))</f>
        <v xml:space="preserve">Taunton AC </v>
      </c>
      <c r="F102" s="13">
        <v>14.78</v>
      </c>
      <c r="G102" s="11"/>
      <c r="H102" s="12"/>
      <c r="I102" s="10"/>
    </row>
    <row r="103" spans="1:9">
      <c r="A103" s="10"/>
      <c r="B103" s="11"/>
      <c r="C103" s="10">
        <f>IF(B103=0,0,VLOOKUP(B103,ATHLETES!$A$2:$B$1550,2,FALSE))</f>
        <v>0</v>
      </c>
      <c r="D103" s="10">
        <f>IF(B103=0,0,VLOOKUP(C103,ATHLETES!$B$2:$E$1550,2,FALSE))</f>
        <v>0</v>
      </c>
      <c r="E103" s="10">
        <f>IF(B103=0,0,VLOOKUP(D103,ATHLETES!$C$2:$E$1550,2,FALSE))</f>
        <v>0</v>
      </c>
      <c r="F103" s="13"/>
      <c r="G103" s="11"/>
      <c r="H103" s="12"/>
      <c r="I103" s="10"/>
    </row>
    <row r="104" spans="1:9">
      <c r="A104" s="10" t="s">
        <v>741</v>
      </c>
      <c r="B104" s="11">
        <v>134</v>
      </c>
      <c r="C104" s="10" t="str">
        <f>IF(B104=0,0,VLOOKUP(B104,ATHLETES!$A$2:$B$1550,2,FALSE))</f>
        <v>Katrina Hart   SW</v>
      </c>
      <c r="D104" s="10" t="str">
        <f>IF(B104=0,0,VLOOKUP(C104,ATHLETES!$B$2:$E$1550,2,FALSE))</f>
        <v>Katrina Hart</v>
      </c>
      <c r="E104" s="10" t="str">
        <f>IF(B104=0,0,VLOOKUP(D104,ATHLETES!$C$2:$E$1550,2,FALSE))</f>
        <v xml:space="preserve">Birchfield Harriers </v>
      </c>
      <c r="F104" s="13">
        <v>15.39</v>
      </c>
      <c r="G104" s="11">
        <v>-0.7</v>
      </c>
      <c r="H104" s="12"/>
      <c r="I104" s="10"/>
    </row>
    <row r="105" spans="1:9">
      <c r="A105" s="10" t="s">
        <v>743</v>
      </c>
      <c r="B105" s="11">
        <v>74</v>
      </c>
      <c r="C105" s="10" t="str">
        <f>IF(B105=0,0,VLOOKUP(B105,ATHLETES!$A$2:$B$1550,2,FALSE))</f>
        <v>Emma Denham    (U20)F37</v>
      </c>
      <c r="D105" s="10" t="str">
        <f>IF(B105=0,0,VLOOKUP(C105,ATHLETES!$B$2:$E$1550,2,FALSE))</f>
        <v xml:space="preserve">Emma Denham </v>
      </c>
      <c r="E105" s="10" t="str">
        <f>IF(B105=0,0,VLOOKUP(D105,ATHLETES!$C$2:$E$1550,2,FALSE))</f>
        <v xml:space="preserve">Yeovil Olympiads </v>
      </c>
      <c r="F105" s="13">
        <v>18.829999999999998</v>
      </c>
      <c r="G105" s="11"/>
      <c r="H105" s="12"/>
      <c r="I105" s="10"/>
    </row>
    <row r="106" spans="1:9">
      <c r="A106" s="10"/>
      <c r="B106" s="11">
        <v>208</v>
      </c>
      <c r="C106" s="10" t="str">
        <f>IF(B106=0,0,VLOOKUP(B106,ATHLETES!$A$2:$B$1550,2,FALSE))</f>
        <v>Phillipa Mannings    SW</v>
      </c>
      <c r="D106" s="10" t="str">
        <f>IF(B106=0,0,VLOOKUP(C106,ATHLETES!$B$2:$E$1550,2,FALSE))</f>
        <v xml:space="preserve">Phillipa Mannings </v>
      </c>
      <c r="E106" s="10" t="str">
        <f>IF(B106=0,0,VLOOKUP(D106,ATHLETES!$C$2:$E$1550,2,FALSE))</f>
        <v>North Somerset AC</v>
      </c>
      <c r="F106" s="13">
        <v>20.21</v>
      </c>
      <c r="G106" s="11"/>
      <c r="H106" s="12"/>
      <c r="I106" s="10"/>
    </row>
    <row r="107" spans="1:9">
      <c r="A107" s="10"/>
      <c r="B107" s="11"/>
      <c r="C107" s="10">
        <f>IF(B107=0,0,VLOOKUP(B107,ATHLETES!$A$2:$B$1550,2,FALSE))</f>
        <v>0</v>
      </c>
      <c r="D107" s="10">
        <f>IF(B107=0,0,VLOOKUP(C107,ATHLETES!$B$2:$E$1550,2,FALSE))</f>
        <v>0</v>
      </c>
      <c r="E107" s="10">
        <f>IF(B107=0,0,VLOOKUP(D107,ATHLETES!$C$2:$E$1550,2,FALSE))</f>
        <v>0</v>
      </c>
      <c r="F107" s="13"/>
      <c r="G107" s="11"/>
      <c r="H107" s="12"/>
      <c r="I107" s="10"/>
    </row>
    <row r="108" spans="1:9">
      <c r="A108" s="10" t="s">
        <v>741</v>
      </c>
      <c r="B108" s="11">
        <v>262</v>
      </c>
      <c r="C108" s="10" t="str">
        <f>IF(B108=0,0,VLOOKUP(B108,ATHLETES!$A$2:$B$1550,2,FALSE))</f>
        <v>Rebecca Roots   U23</v>
      </c>
      <c r="D108" s="10" t="str">
        <f>IF(B108=0,0,VLOOKUP(C108,ATHLETES!$B$2:$E$1550,2,FALSE))</f>
        <v>Rebecca Roots</v>
      </c>
      <c r="E108" s="10" t="str">
        <f>IF(B108=0,0,VLOOKUP(D108,ATHLETES!$C$2:$E$1550,2,FALSE))</f>
        <v>Torbay AC</v>
      </c>
      <c r="F108" s="13">
        <v>12.48</v>
      </c>
      <c r="G108" s="11">
        <v>-1.4</v>
      </c>
      <c r="H108" s="12"/>
      <c r="I108" s="10"/>
    </row>
    <row r="109" spans="1:9">
      <c r="A109" s="10" t="s">
        <v>744</v>
      </c>
      <c r="B109" s="11">
        <v>68</v>
      </c>
      <c r="C109" s="10" t="str">
        <f>IF(B109=0,0,VLOOKUP(B109,ATHLETES!$A$2:$B$1550,2,FALSE))</f>
        <v>Abi Davies    Sw</v>
      </c>
      <c r="D109" s="10" t="str">
        <f>IF(B109=0,0,VLOOKUP(C109,ATHLETES!$B$2:$E$1550,2,FALSE))</f>
        <v xml:space="preserve">Abi Davies </v>
      </c>
      <c r="E109" s="10" t="str">
        <f>IF(B109=0,0,VLOOKUP(D109,ATHLETES!$C$2:$E$1550,2,FALSE))</f>
        <v xml:space="preserve">Team Bath </v>
      </c>
      <c r="F109" s="13">
        <v>13</v>
      </c>
      <c r="G109" s="11"/>
      <c r="H109" s="12"/>
      <c r="I109" s="10"/>
    </row>
    <row r="110" spans="1:9">
      <c r="A110" s="10"/>
      <c r="B110" s="11">
        <v>271</v>
      </c>
      <c r="C110" s="10" t="str">
        <f>IF(B110=0,0,VLOOKUP(B110,ATHLETES!$A$2:$B$1550,2,FALSE))</f>
        <v>Skye Sauter    SW</v>
      </c>
      <c r="D110" s="10" t="str">
        <f>IF(B110=0,0,VLOOKUP(C110,ATHLETES!$B$2:$E$1550,2,FALSE))</f>
        <v xml:space="preserve">Skye Sauter </v>
      </c>
      <c r="E110" s="10" t="str">
        <f>IF(B110=0,0,VLOOKUP(D110,ATHLETES!$C$2:$E$1550,2,FALSE))</f>
        <v xml:space="preserve">Yeovil Olympiads </v>
      </c>
      <c r="F110" s="13">
        <v>13.42</v>
      </c>
      <c r="G110" s="11"/>
      <c r="H110" s="12"/>
      <c r="I110" s="10"/>
    </row>
    <row r="111" spans="1:9">
      <c r="A111" s="10"/>
      <c r="B111" s="11">
        <v>386</v>
      </c>
      <c r="C111" s="10" t="str">
        <f>IF(B111=0,0,VLOOKUP(B111,ATHLETES!$A$2:$B$1550,2,FALSE))</f>
        <v>Phillipa Wellington   SW</v>
      </c>
      <c r="D111" s="10" t="str">
        <f>IF(B111=0,0,VLOOKUP(C111,ATHLETES!$B$2:$E$1550,2,FALSE))</f>
        <v>Phillipa Wellington</v>
      </c>
      <c r="E111" s="10" t="str">
        <f>IF(B111=0,0,VLOOKUP(D111,ATHLETES!$C$2:$E$1550,2,FALSE))</f>
        <v>Newquay and Par</v>
      </c>
      <c r="F111" s="13">
        <v>13.57</v>
      </c>
      <c r="G111" s="11"/>
      <c r="H111" s="12"/>
      <c r="I111" s="10"/>
    </row>
    <row r="112" spans="1:9">
      <c r="A112" s="10"/>
      <c r="B112" s="11">
        <v>166</v>
      </c>
      <c r="C112" s="10" t="str">
        <f>IF(B112=0,0,VLOOKUP(B112,ATHLETES!$A$2:$B$1550,2,FALSE))</f>
        <v>Hannah Jackson    SW</v>
      </c>
      <c r="D112" s="10" t="str">
        <f>IF(B112=0,0,VLOOKUP(C112,ATHLETES!$B$2:$E$1550,2,FALSE))</f>
        <v xml:space="preserve">Hannah Jackson </v>
      </c>
      <c r="E112" s="10" t="str">
        <f>IF(B112=0,0,VLOOKUP(D112,ATHLETES!$C$2:$E$1550,2,FALSE))</f>
        <v xml:space="preserve">Bristol and West </v>
      </c>
      <c r="F112" s="13">
        <v>13.57</v>
      </c>
      <c r="G112" s="11"/>
      <c r="H112" s="12"/>
      <c r="I112" s="10"/>
    </row>
    <row r="113" spans="1:9">
      <c r="A113" s="10"/>
      <c r="B113" s="11">
        <v>114</v>
      </c>
      <c r="C113" s="10" t="str">
        <f>IF(B113=0,0,VLOOKUP(B113,ATHLETES!$A$2:$B$1550,2,FALSE))</f>
        <v>Lizzy Gourlay    SW</v>
      </c>
      <c r="D113" s="10" t="str">
        <f>IF(B113=0,0,VLOOKUP(C113,ATHLETES!$B$2:$E$1550,2,FALSE))</f>
        <v xml:space="preserve">Lizzy Gourlay </v>
      </c>
      <c r="E113" s="10" t="str">
        <f>IF(B113=0,0,VLOOKUP(D113,ATHLETES!$C$2:$E$1550,2,FALSE))</f>
        <v>Poole AC</v>
      </c>
      <c r="F113" s="13">
        <v>13.58</v>
      </c>
      <c r="G113" s="11"/>
      <c r="H113" s="12"/>
      <c r="I113" s="10"/>
    </row>
    <row r="114" spans="1:9">
      <c r="A114" s="10"/>
      <c r="B114" s="11">
        <v>247</v>
      </c>
      <c r="C114" s="10" t="str">
        <f>IF(B114=0,0,VLOOKUP(B114,ATHLETES!$A$2:$B$1550,2,FALSE))</f>
        <v>Caroline Powell   V70</v>
      </c>
      <c r="D114" s="10" t="str">
        <f>IF(B114=0,0,VLOOKUP(C114,ATHLETES!$B$2:$E$1550,2,FALSE))</f>
        <v>Caroline Powell</v>
      </c>
      <c r="E114" s="10" t="str">
        <f>IF(B114=0,0,VLOOKUP(D114,ATHLETES!$C$2:$E$1550,2,FALSE))</f>
        <v>Bristol and West AC</v>
      </c>
      <c r="F114" s="13">
        <v>14.94</v>
      </c>
      <c r="G114" s="11"/>
      <c r="H114" s="12"/>
      <c r="I114" s="10"/>
    </row>
    <row r="115" spans="1:9">
      <c r="A115" s="10"/>
      <c r="B115" s="11"/>
      <c r="C115" s="10">
        <f>IF(B115=0,0,VLOOKUP(B115,ATHLETES!$A$2:$B$1550,2,FALSE))</f>
        <v>0</v>
      </c>
      <c r="D115" s="10">
        <f>IF(B115=0,0,VLOOKUP(C115,ATHLETES!$B$2:$E$1550,2,FALSE))</f>
        <v>0</v>
      </c>
      <c r="E115" s="10">
        <f>IF(B115=0,0,VLOOKUP(D115,ATHLETES!$C$2:$E$1550,2,FALSE))</f>
        <v>0</v>
      </c>
      <c r="F115" s="13"/>
      <c r="G115" s="11"/>
      <c r="H115" s="12"/>
      <c r="I115" s="10"/>
    </row>
    <row r="116" spans="1:9">
      <c r="A116" s="10" t="s">
        <v>741</v>
      </c>
      <c r="B116" s="11">
        <v>30</v>
      </c>
      <c r="C116" s="10" t="str">
        <f>IF(B116=0,0,VLOOKUP(B116,ATHLETES!$A$2:$B$1550,2,FALSE))</f>
        <v xml:space="preserve">Daniel Brooks   U20M </v>
      </c>
      <c r="D116" s="10" t="str">
        <f>IF(B116=0,0,VLOOKUP(C116,ATHLETES!$B$2:$E$1550,2,FALSE))</f>
        <v>Daniel Brooks</v>
      </c>
      <c r="E116" s="10" t="str">
        <f>IF(B116=0,0,VLOOKUP(D116,ATHLETES!$C$2:$E$1550,2,FALSE))</f>
        <v>Yate and District AC</v>
      </c>
      <c r="F116" s="13">
        <v>11.05</v>
      </c>
      <c r="G116" s="11">
        <v>-1.4</v>
      </c>
      <c r="H116" s="12"/>
      <c r="I116" s="10"/>
    </row>
    <row r="117" spans="1:9">
      <c r="A117" s="10" t="s">
        <v>861</v>
      </c>
      <c r="B117" s="11">
        <v>334</v>
      </c>
      <c r="C117" s="10" t="str">
        <f>IF(B117=0,0,VLOOKUP(B117,ATHLETES!$A$2:$B$1550,2,FALSE))</f>
        <v>Jacob Wilkinson    U20M</v>
      </c>
      <c r="D117" s="10" t="str">
        <f>IF(B117=0,0,VLOOKUP(C117,ATHLETES!$B$2:$E$1550,2,FALSE))</f>
        <v xml:space="preserve">Jacob Wilkinson </v>
      </c>
      <c r="E117" s="10" t="str">
        <f>IF(B117=0,0,VLOOKUP(D117,ATHLETES!$C$2:$E$1550,2,FALSE))</f>
        <v>Lavington Athletics</v>
      </c>
      <c r="F117" s="13">
        <v>11.63</v>
      </c>
      <c r="G117" s="11"/>
      <c r="H117" s="12"/>
      <c r="I117" s="10"/>
    </row>
    <row r="118" spans="1:9">
      <c r="A118" s="10"/>
      <c r="B118" s="11">
        <v>223</v>
      </c>
      <c r="C118" s="10" t="str">
        <f>IF(B118=0,0,VLOOKUP(B118,ATHLETES!$A$2:$B$1550,2,FALSE))</f>
        <v xml:space="preserve">Callum Oliver-Davidson    U20M </v>
      </c>
      <c r="D118" s="10" t="str">
        <f>IF(B118=0,0,VLOOKUP(C118,ATHLETES!$B$2:$E$1550,2,FALSE))</f>
        <v xml:space="preserve">Callum Oliver-Davidson </v>
      </c>
      <c r="E118" s="10" t="str">
        <f>IF(B118=0,0,VLOOKUP(D118,ATHLETES!$C$2:$E$1550,2,FALSE))</f>
        <v>|Newton Abbott AC</v>
      </c>
      <c r="F118" s="13">
        <v>11.79</v>
      </c>
      <c r="G118" s="11"/>
      <c r="H118" s="12"/>
      <c r="I118" s="10"/>
    </row>
    <row r="119" spans="1:9">
      <c r="A119" s="10"/>
      <c r="B119" s="11">
        <v>409</v>
      </c>
      <c r="C119" s="10" t="str">
        <f>IF(B119=0,0,VLOOKUP(B119,ATHLETES!$A$2:$B$1550,2,FALSE))</f>
        <v>Elijah Noel   U20M</v>
      </c>
      <c r="D119" s="10" t="str">
        <f>IF(B119=0,0,VLOOKUP(C119,ATHLETES!$B$2:$E$1550,2,FALSE))</f>
        <v>Elijah Noel</v>
      </c>
      <c r="E119" s="10" t="str">
        <f>IF(B119=0,0,VLOOKUP(D119,ATHLETES!$C$2:$E$1550,2,FALSE))</f>
        <v>Newton Abbot</v>
      </c>
      <c r="F119" s="13">
        <v>12.35</v>
      </c>
      <c r="G119" s="11"/>
      <c r="H119" s="12"/>
      <c r="I119" s="10"/>
    </row>
    <row r="120" spans="1:9">
      <c r="A120" s="10"/>
      <c r="B120" s="11">
        <v>181</v>
      </c>
      <c r="C120" s="10" t="str">
        <f>IF(B120=0,0,VLOOKUP(B120,ATHLETES!$A$2:$B$1550,2,FALSE))</f>
        <v xml:space="preserve">Ethan Kirby   U20M </v>
      </c>
      <c r="D120" s="10" t="str">
        <f>IF(B120=0,0,VLOOKUP(C120,ATHLETES!$B$2:$E$1550,2,FALSE))</f>
        <v>Ethan Kirby</v>
      </c>
      <c r="E120" s="10" t="str">
        <f>IF(B120=0,0,VLOOKUP(D120,ATHLETES!$C$2:$E$1550,2,FALSE))</f>
        <v>Newton Abbot</v>
      </c>
      <c r="F120" s="13">
        <v>12.93</v>
      </c>
      <c r="G120" s="11"/>
      <c r="H120" s="12"/>
      <c r="I120" s="10"/>
    </row>
    <row r="121" spans="1:9">
      <c r="A121" s="10"/>
      <c r="B121" s="11"/>
      <c r="C121" s="10">
        <f>IF(B121=0,0,VLOOKUP(B121,ATHLETES!$A$2:$B$1550,2,FALSE))</f>
        <v>0</v>
      </c>
      <c r="D121" s="10">
        <f>IF(B121=0,0,VLOOKUP(C121,ATHLETES!$B$2:$E$1550,2,FALSE))</f>
        <v>0</v>
      </c>
      <c r="E121" s="10">
        <f>IF(B121=0,0,VLOOKUP(D121,ATHLETES!$C$2:$E$1550,2,FALSE))</f>
        <v>0</v>
      </c>
      <c r="F121" s="13"/>
      <c r="G121" s="11"/>
      <c r="H121" s="12"/>
      <c r="I121" s="10"/>
    </row>
    <row r="122" spans="1:9">
      <c r="A122" s="10" t="s">
        <v>741</v>
      </c>
      <c r="B122" s="11">
        <v>319</v>
      </c>
      <c r="C122" s="10" t="str">
        <f>IF(B122=0,0,VLOOKUP(B122,ATHLETES!$A$2:$B$1550,2,FALSE))</f>
        <v>Joshua Wareham    U20M</v>
      </c>
      <c r="D122" s="10" t="str">
        <f>IF(B122=0,0,VLOOKUP(C122,ATHLETES!$B$2:$E$1550,2,FALSE))</f>
        <v xml:space="preserve">Joshua Wareham </v>
      </c>
      <c r="E122" s="10" t="str">
        <f>IF(B122=0,0,VLOOKUP(D122,ATHLETES!$C$2:$E$1550,2,FALSE))</f>
        <v xml:space="preserve">Team Bath </v>
      </c>
      <c r="F122" s="13">
        <v>11.88</v>
      </c>
      <c r="G122" s="11">
        <v>-2</v>
      </c>
      <c r="H122" s="12"/>
      <c r="I122" s="10"/>
    </row>
    <row r="123" spans="1:9">
      <c r="A123" s="10" t="s">
        <v>862</v>
      </c>
      <c r="B123" s="11">
        <v>216</v>
      </c>
      <c r="C123" s="10" t="str">
        <f>IF(B123=0,0,VLOOKUP(B123,ATHLETES!$A$2:$B$1550,2,FALSE))</f>
        <v>Harry Meredith   U20</v>
      </c>
      <c r="D123" s="10" t="str">
        <f>IF(B123=0,0,VLOOKUP(C123,ATHLETES!$B$2:$E$1550,2,FALSE))</f>
        <v>Harry Meredith</v>
      </c>
      <c r="E123" s="10" t="str">
        <f>IF(B123=0,0,VLOOKUP(D123,ATHLETES!$C$2:$E$1550,2,FALSE))</f>
        <v xml:space="preserve">Team Bath </v>
      </c>
      <c r="F123" s="13">
        <v>11.89</v>
      </c>
      <c r="G123" s="11"/>
      <c r="H123" s="12"/>
      <c r="I123" s="10"/>
    </row>
    <row r="124" spans="1:9">
      <c r="A124" s="10"/>
      <c r="B124" s="11">
        <v>354</v>
      </c>
      <c r="C124" s="10" t="str">
        <f>IF(B124=0,0,VLOOKUP(B124,ATHLETES!$A$2:$B$1550,2,FALSE))</f>
        <v>Rory Howorth   U20M</v>
      </c>
      <c r="D124" s="10" t="str">
        <f>IF(B124=0,0,VLOOKUP(C124,ATHLETES!$B$2:$E$1550,2,FALSE))</f>
        <v>Rory Howorth</v>
      </c>
      <c r="E124" s="10" t="str">
        <f>IF(B124=0,0,VLOOKUP(D124,ATHLETES!$C$2:$E$1550,2,FALSE))</f>
        <v>Team Bath</v>
      </c>
      <c r="F124" s="13">
        <v>12.06</v>
      </c>
      <c r="G124" s="11"/>
      <c r="H124" s="12"/>
      <c r="I124" s="10"/>
    </row>
    <row r="125" spans="1:9">
      <c r="A125" s="10"/>
      <c r="B125" s="11">
        <v>389</v>
      </c>
      <c r="C125" s="10" t="str">
        <f>IF(B125=0,0,VLOOKUP(B125,ATHLETES!$A$2:$B$1550,2,FALSE))</f>
        <v>Jonathan Evans   U20M</v>
      </c>
      <c r="D125" s="10" t="str">
        <f>IF(B125=0,0,VLOOKUP(C125,ATHLETES!$B$2:$E$1550,2,FALSE))</f>
        <v>Jonathan Evans</v>
      </c>
      <c r="E125" s="10" t="str">
        <f>IF(B125=0,0,VLOOKUP(D125,ATHLETES!$C$2:$E$1550,2,FALSE))</f>
        <v>Bath</v>
      </c>
      <c r="F125" s="13">
        <v>12.27</v>
      </c>
      <c r="G125" s="11"/>
      <c r="H125" s="12"/>
      <c r="I125" s="10"/>
    </row>
    <row r="126" spans="1:9">
      <c r="A126" s="10"/>
      <c r="B126" s="11">
        <v>210</v>
      </c>
      <c r="C126" s="10" t="str">
        <f>IF(B126=0,0,VLOOKUP(B126,ATHLETES!$A$2:$B$1550,2,FALSE))</f>
        <v>Joel Mattacks   U20M</v>
      </c>
      <c r="D126" s="10" t="str">
        <f>IF(B126=0,0,VLOOKUP(C126,ATHLETES!$B$2:$E$1550,2,FALSE))</f>
        <v>Joel Mattacks</v>
      </c>
      <c r="E126" s="10" t="str">
        <f>IF(B126=0,0,VLOOKUP(D126,ATHLETES!$C$2:$E$1550,2,FALSE))</f>
        <v xml:space="preserve">Team Bath AC </v>
      </c>
      <c r="F126" s="13">
        <v>12.56</v>
      </c>
      <c r="G126" s="11"/>
      <c r="H126" s="12"/>
      <c r="I126" s="10"/>
    </row>
    <row r="127" spans="1:9">
      <c r="A127" s="10"/>
      <c r="B127" s="11"/>
      <c r="C127" s="10">
        <f>IF(B127=0,0,VLOOKUP(B127,ATHLETES!$A$2:$B$1550,2,FALSE))</f>
        <v>0</v>
      </c>
      <c r="D127" s="10">
        <f>IF(B127=0,0,VLOOKUP(C127,ATHLETES!$B$2:$E$1550,2,FALSE))</f>
        <v>0</v>
      </c>
      <c r="E127" s="10">
        <f>IF(B127=0,0,VLOOKUP(D127,ATHLETES!$C$2:$E$1550,2,FALSE))</f>
        <v>0</v>
      </c>
      <c r="F127" s="13"/>
      <c r="G127" s="11"/>
      <c r="H127" s="12"/>
      <c r="I127" s="10"/>
    </row>
    <row r="128" spans="1:9">
      <c r="A128" s="10" t="s">
        <v>741</v>
      </c>
      <c r="B128" s="11">
        <v>24</v>
      </c>
      <c r="C128" s="10" t="str">
        <f>IF(B128=0,0,VLOOKUP(B128,ATHLETES!$A$2:$B$1550,2,FALSE))</f>
        <v>Jenna Blundell   U20W</v>
      </c>
      <c r="D128" s="10" t="str">
        <f>IF(B128=0,0,VLOOKUP(C128,ATHLETES!$B$2:$E$1550,2,FALSE))</f>
        <v>Jenna Blundell</v>
      </c>
      <c r="E128" s="10" t="str">
        <f>IF(B128=0,0,VLOOKUP(D128,ATHLETES!$C$2:$E$1550,2,FALSE))</f>
        <v>Team Bath</v>
      </c>
      <c r="F128" s="13">
        <v>12.4</v>
      </c>
      <c r="G128" s="11">
        <v>-0.7</v>
      </c>
      <c r="H128" s="12"/>
      <c r="I128" s="10"/>
    </row>
    <row r="129" spans="1:9">
      <c r="A129" s="10" t="s">
        <v>93</v>
      </c>
      <c r="B129" s="11">
        <v>405</v>
      </c>
      <c r="C129" s="10" t="str">
        <f>IF(B129=0,0,VLOOKUP(B129,ATHLETES!$A$2:$B$1550,2,FALSE))</f>
        <v>Sammie Harris   U20W</v>
      </c>
      <c r="D129" s="10" t="str">
        <f>IF(B129=0,0,VLOOKUP(C129,ATHLETES!$B$2:$E$1550,2,FALSE))</f>
        <v>Sammie Harris</v>
      </c>
      <c r="E129" s="10" t="str">
        <f>IF(B129=0,0,VLOOKUP(D129,ATHLETES!$C$2:$E$1550,2,FALSE))</f>
        <v>Plymouth</v>
      </c>
      <c r="F129" s="13">
        <v>12.52</v>
      </c>
      <c r="G129" s="11"/>
      <c r="H129" s="12"/>
      <c r="I129" s="10"/>
    </row>
    <row r="130" spans="1:9">
      <c r="A130" s="10"/>
      <c r="B130" s="11">
        <v>414</v>
      </c>
      <c r="C130" s="10" t="str">
        <f>IF(B130=0,0,VLOOKUP(B130,ATHLETES!$A$2:$B$1550,2,FALSE))</f>
        <v>Megan Webber   U20W</v>
      </c>
      <c r="D130" s="10" t="str">
        <f>IF(B130=0,0,VLOOKUP(C130,ATHLETES!$B$2:$E$1550,2,FALSE))</f>
        <v>Megan Webber</v>
      </c>
      <c r="E130" s="10" t="str">
        <f>IF(B130=0,0,VLOOKUP(D130,ATHLETES!$C$2:$E$1550,2,FALSE))</f>
        <v>Torbay AC</v>
      </c>
      <c r="F130" s="13">
        <v>12.69</v>
      </c>
      <c r="G130" s="11"/>
      <c r="H130" s="12"/>
      <c r="I130" s="10"/>
    </row>
    <row r="131" spans="1:9">
      <c r="A131" s="10"/>
      <c r="B131" s="11">
        <v>227</v>
      </c>
      <c r="C131" s="10" t="str">
        <f>IF(B131=0,0,VLOOKUP(B131,ATHLETES!$A$2:$B$1550,2,FALSE))</f>
        <v>Rebecca Ousby    U20W</v>
      </c>
      <c r="D131" s="10" t="str">
        <f>IF(B131=0,0,VLOOKUP(C131,ATHLETES!$B$2:$E$1550,2,FALSE))</f>
        <v xml:space="preserve">Rebecca Ousby </v>
      </c>
      <c r="E131" s="10" t="str">
        <f>IF(B131=0,0,VLOOKUP(D131,ATHLETES!$C$2:$E$1550,2,FALSE))</f>
        <v xml:space="preserve">Team Bath </v>
      </c>
      <c r="F131" s="13">
        <v>13.74</v>
      </c>
      <c r="G131" s="11"/>
      <c r="H131" s="12"/>
    </row>
    <row r="132" spans="1:9">
      <c r="A132" s="10"/>
      <c r="B132" s="11"/>
      <c r="C132" s="10">
        <f>IF(B132=0,0,VLOOKUP(B132,ATHLETES!$A$2:$B$1550,2,FALSE))</f>
        <v>0</v>
      </c>
      <c r="D132" s="10">
        <f>IF(B132=0,0,VLOOKUP(C132,ATHLETES!$B$2:$E$1550,2,FALSE))</f>
        <v>0</v>
      </c>
      <c r="E132" s="10">
        <f>IF(B132=0,0,VLOOKUP(D132,ATHLETES!$C$2:$E$1550,2,FALSE))</f>
        <v>0</v>
      </c>
      <c r="F132" s="13"/>
      <c r="G132" s="11"/>
      <c r="H132" s="12"/>
    </row>
    <row r="133" spans="1:9">
      <c r="A133" s="10" t="s">
        <v>741</v>
      </c>
      <c r="B133" s="11">
        <v>408</v>
      </c>
      <c r="C133" s="10" t="str">
        <f>IF(B133=0,0,VLOOKUP(B133,ATHLETES!$A$2:$B$1550,2,FALSE))</f>
        <v>Joseph Harding   U17M</v>
      </c>
      <c r="D133" s="10" t="str">
        <f>IF(B133=0,0,VLOOKUP(C133,ATHLETES!$B$2:$E$1550,2,FALSE))</f>
        <v>Joseph Harding</v>
      </c>
      <c r="E133" s="10" t="str">
        <f>IF(B133=0,0,VLOOKUP(D133,ATHLETES!$C$2:$E$1550,2,FALSE))</f>
        <v xml:space="preserve">Newton Abbot </v>
      </c>
      <c r="F133" s="13">
        <v>11.33</v>
      </c>
      <c r="G133" s="11">
        <v>-0.9</v>
      </c>
      <c r="H133" s="12"/>
    </row>
    <row r="134" spans="1:9">
      <c r="A134" s="10" t="s">
        <v>863</v>
      </c>
      <c r="B134" s="11">
        <v>11</v>
      </c>
      <c r="C134" s="10" t="str">
        <f>IF(B134=0,0,VLOOKUP(B134,ATHLETES!$A$2:$B$1550,2,FALSE))</f>
        <v xml:space="preserve">Matthew Bark-Churchill    U17M </v>
      </c>
      <c r="D134" s="10" t="str">
        <f>IF(B134=0,0,VLOOKUP(C134,ATHLETES!$B$2:$E$1550,2,FALSE))</f>
        <v xml:space="preserve">Matthew Bark-Churchill </v>
      </c>
      <c r="E134" s="10" t="str">
        <f>IF(B134=0,0,VLOOKUP(D134,ATHLETES!$C$2:$E$1550,2,FALSE))</f>
        <v>Lavington AC</v>
      </c>
      <c r="F134" s="13">
        <v>11.52</v>
      </c>
      <c r="G134" s="11"/>
      <c r="H134" s="12"/>
    </row>
    <row r="135" spans="1:9">
      <c r="A135" s="10"/>
      <c r="B135" s="11">
        <v>423</v>
      </c>
      <c r="C135" s="10" t="str">
        <f>IF(B135=0,0,VLOOKUP(B135,ATHLETES!$A$2:$B$1550,2,FALSE))</f>
        <v>Jake Dan   U17M</v>
      </c>
      <c r="D135" s="10" t="str">
        <f>IF(B135=0,0,VLOOKUP(C135,ATHLETES!$B$2:$E$1550,2,FALSE))</f>
        <v>Jake Dan</v>
      </c>
      <c r="E135" s="10" t="str">
        <f>IF(B135=0,0,VLOOKUP(D135,ATHLETES!$C$2:$E$1550,2,FALSE))</f>
        <v>Newton Abbot</v>
      </c>
      <c r="F135" s="13">
        <v>12.05</v>
      </c>
      <c r="G135" s="11"/>
      <c r="H135" s="12"/>
    </row>
    <row r="136" spans="1:9">
      <c r="A136" s="10"/>
      <c r="B136" s="11">
        <v>18</v>
      </c>
      <c r="C136" s="10" t="str">
        <f>IF(B136=0,0,VLOOKUP(B136,ATHLETES!$A$2:$B$1550,2,FALSE))</f>
        <v>Leon Biaggi   U17BM</v>
      </c>
      <c r="D136" s="10" t="str">
        <f>IF(B136=0,0,VLOOKUP(C136,ATHLETES!$B$2:$E$1550,2,FALSE))</f>
        <v>Leon Biaggi</v>
      </c>
      <c r="E136" s="10" t="str">
        <f>IF(B136=0,0,VLOOKUP(D136,ATHLETES!$C$2:$E$1550,2,FALSE))</f>
        <v>Exeter Harriers</v>
      </c>
      <c r="F136" s="13">
        <v>12.16</v>
      </c>
      <c r="G136" s="11"/>
      <c r="H136" s="12"/>
    </row>
    <row r="137" spans="1:9">
      <c r="A137" s="10"/>
      <c r="B137" s="11">
        <v>256</v>
      </c>
      <c r="C137" s="10" t="str">
        <f>IF(B137=0,0,VLOOKUP(B137,ATHLETES!$A$2:$B$1550,2,FALSE))</f>
        <v xml:space="preserve">Finlay Ridout    U17M </v>
      </c>
      <c r="D137" s="10" t="str">
        <f>IF(B137=0,0,VLOOKUP(C137,ATHLETES!$B$2:$E$1550,2,FALSE))</f>
        <v xml:space="preserve">Finlay Ridout </v>
      </c>
      <c r="E137" s="10" t="str">
        <f>IF(B137=0,0,VLOOKUP(D137,ATHLETES!$C$2:$E$1550,2,FALSE))</f>
        <v xml:space="preserve">Yeovil Olympiads </v>
      </c>
      <c r="F137" s="13">
        <v>12.36</v>
      </c>
      <c r="G137" s="11"/>
      <c r="H137" s="12"/>
    </row>
    <row r="138" spans="1:9">
      <c r="A138" s="10"/>
      <c r="B138" s="11">
        <v>72</v>
      </c>
      <c r="C138" s="10" t="str">
        <f>IF(B138=0,0,VLOOKUP(B138,ATHLETES!$A$2:$B$1550,2,FALSE))</f>
        <v xml:space="preserve">David Dawson    U17M </v>
      </c>
      <c r="D138" s="10" t="str">
        <f>IF(B138=0,0,VLOOKUP(C138,ATHLETES!$B$2:$E$1550,2,FALSE))</f>
        <v xml:space="preserve">David Dawson </v>
      </c>
      <c r="E138" s="10" t="str">
        <f>IF(B138=0,0,VLOOKUP(D138,ATHLETES!$C$2:$E$1550,2,FALSE))</f>
        <v xml:space="preserve">Taunton </v>
      </c>
      <c r="F138" s="13">
        <v>12.44</v>
      </c>
      <c r="G138" s="11"/>
      <c r="H138" s="12"/>
    </row>
    <row r="139" spans="1:9">
      <c r="A139" s="10"/>
      <c r="B139" s="11"/>
      <c r="C139" s="10">
        <f>IF(B139=0,0,VLOOKUP(B139,ATHLETES!$A$2:$B$1550,2,FALSE))</f>
        <v>0</v>
      </c>
      <c r="D139" s="10">
        <f>IF(B139=0,0,VLOOKUP(C139,ATHLETES!$B$2:$E$1550,2,FALSE))</f>
        <v>0</v>
      </c>
      <c r="E139" s="10">
        <f>IF(B139=0,0,VLOOKUP(D139,ATHLETES!$C$2:$E$1550,2,FALSE))</f>
        <v>0</v>
      </c>
      <c r="F139" s="13"/>
      <c r="G139" s="11"/>
      <c r="H139" s="12"/>
    </row>
    <row r="140" spans="1:9">
      <c r="A140" s="10" t="s">
        <v>741</v>
      </c>
      <c r="B140" s="11">
        <v>402</v>
      </c>
      <c r="C140" s="10" t="str">
        <f>IF(B140=0,0,VLOOKUP(B140,ATHLETES!$A$2:$B$1550,2,FALSE))</f>
        <v>Luka Williams   U17M</v>
      </c>
      <c r="D140" s="10" t="str">
        <f>IF(B140=0,0,VLOOKUP(C140,ATHLETES!$B$2:$E$1550,2,FALSE))</f>
        <v>Luka Williams</v>
      </c>
      <c r="E140" s="10" t="str">
        <f>IF(B140=0,0,VLOOKUP(D140,ATHLETES!$C$2:$E$1550,2,FALSE))</f>
        <v>Team Bath</v>
      </c>
      <c r="F140" s="13">
        <v>11.5</v>
      </c>
      <c r="G140" s="11">
        <v>-0.9</v>
      </c>
      <c r="H140" s="12"/>
    </row>
    <row r="141" spans="1:9">
      <c r="A141" s="10" t="s">
        <v>864</v>
      </c>
      <c r="B141" s="11">
        <v>48</v>
      </c>
      <c r="C141" s="10" t="str">
        <f>IF(B141=0,0,VLOOKUP(B141,ATHLETES!$A$2:$B$1550,2,FALSE))</f>
        <v xml:space="preserve">Joe Carter    U17M </v>
      </c>
      <c r="D141" s="10" t="str">
        <f>IF(B141=0,0,VLOOKUP(C141,ATHLETES!$B$2:$E$1550,2,FALSE))</f>
        <v xml:space="preserve">Joe Carter </v>
      </c>
      <c r="E141" s="10" t="str">
        <f>IF(B141=0,0,VLOOKUP(D141,ATHLETES!$C$2:$E$1550,2,FALSE))</f>
        <v xml:space="preserve">Team Bath </v>
      </c>
      <c r="F141" s="13">
        <v>11.63</v>
      </c>
      <c r="G141" s="11"/>
      <c r="H141" s="12"/>
    </row>
    <row r="142" spans="1:9">
      <c r="A142" s="10"/>
      <c r="B142" s="11">
        <v>41</v>
      </c>
      <c r="C142" s="10" t="str">
        <f>IF(B142=0,0,VLOOKUP(B142,ATHLETES!$A$2:$B$1550,2,FALSE))</f>
        <v xml:space="preserve">Alex Burton    U17M </v>
      </c>
      <c r="D142" s="10" t="str">
        <f>IF(B142=0,0,VLOOKUP(C142,ATHLETES!$B$2:$E$1550,2,FALSE))</f>
        <v xml:space="preserve">Alex Burton </v>
      </c>
      <c r="E142" s="10" t="str">
        <f>IF(B142=0,0,VLOOKUP(D142,ATHLETES!$C$2:$E$1550,2,FALSE))</f>
        <v xml:space="preserve">Team Bath </v>
      </c>
      <c r="F142" s="13">
        <v>11.73</v>
      </c>
      <c r="G142" s="11"/>
      <c r="H142" s="12"/>
    </row>
    <row r="143" spans="1:9">
      <c r="A143" s="10"/>
      <c r="B143" s="11">
        <v>203</v>
      </c>
      <c r="C143" s="10" t="str">
        <f>IF(B143=0,0,VLOOKUP(B143,ATHLETES!$A$2:$B$1550,2,FALSE))</f>
        <v>Josh Maggs   U17M</v>
      </c>
      <c r="D143" s="10" t="str">
        <f>IF(B143=0,0,VLOOKUP(C143,ATHLETES!$B$2:$E$1550,2,FALSE))</f>
        <v>Josh Maggs</v>
      </c>
      <c r="E143" s="10" t="str">
        <f>IF(B143=0,0,VLOOKUP(D143,ATHLETES!$C$2:$E$1550,2,FALSE))</f>
        <v>Bristol and West AC</v>
      </c>
      <c r="F143" s="13">
        <v>11.81</v>
      </c>
      <c r="G143" s="11"/>
      <c r="H143" s="12"/>
    </row>
    <row r="144" spans="1:9">
      <c r="A144" s="10"/>
      <c r="B144" s="11">
        <v>363</v>
      </c>
      <c r="C144" s="10" t="str">
        <f>IF(B144=0,0,VLOOKUP(B144,ATHLETES!$A$2:$B$1550,2,FALSE))</f>
        <v>Matthew Walker   U17M</v>
      </c>
      <c r="D144" s="10" t="str">
        <f>IF(B144=0,0,VLOOKUP(C144,ATHLETES!$B$2:$E$1550,2,FALSE))</f>
        <v>Matthew Walker</v>
      </c>
      <c r="E144" s="10" t="str">
        <f>IF(B144=0,0,VLOOKUP(D144,ATHLETES!$C$2:$E$1550,2,FALSE))</f>
        <v>N Devon</v>
      </c>
      <c r="F144" s="13">
        <v>12</v>
      </c>
      <c r="G144" s="11"/>
      <c r="H144" s="12"/>
    </row>
    <row r="145" spans="1:8">
      <c r="A145" s="10"/>
      <c r="B145" s="11">
        <v>403</v>
      </c>
      <c r="C145" s="10" t="str">
        <f>IF(B145=0,0,VLOOKUP(B145,ATHLETES!$A$2:$B$1550,2,FALSE))</f>
        <v>Callum Bell   U17</v>
      </c>
      <c r="D145" s="10" t="str">
        <f>IF(B145=0,0,VLOOKUP(C145,ATHLETES!$B$2:$E$1550,2,FALSE))</f>
        <v>Callum Bell</v>
      </c>
      <c r="E145" s="10" t="str">
        <f>IF(B145=0,0,VLOOKUP(D145,ATHLETES!$C$2:$E$1550,2,FALSE))</f>
        <v>Team Bath</v>
      </c>
      <c r="F145" s="13">
        <v>12.18</v>
      </c>
      <c r="G145" s="11"/>
      <c r="H145" s="12"/>
    </row>
    <row r="146" spans="1:8">
      <c r="A146" s="10"/>
      <c r="B146" s="11"/>
      <c r="C146" s="10">
        <f>IF(B146=0,0,VLOOKUP(B146,ATHLETES!$A$2:$B$1550,2,FALSE))</f>
        <v>0</v>
      </c>
      <c r="D146" s="10">
        <f>IF(B146=0,0,VLOOKUP(C146,ATHLETES!$B$2:$E$1550,2,FALSE))</f>
        <v>0</v>
      </c>
      <c r="E146" s="10">
        <f>IF(B146=0,0,VLOOKUP(D146,ATHLETES!$C$2:$E$1550,2,FALSE))</f>
        <v>0</v>
      </c>
      <c r="F146" s="13"/>
      <c r="G146" s="11"/>
      <c r="H146" s="12"/>
    </row>
    <row r="147" spans="1:8">
      <c r="A147" s="10" t="s">
        <v>741</v>
      </c>
      <c r="B147" s="11">
        <v>189</v>
      </c>
      <c r="C147" s="10" t="str">
        <f>IF(B147=0,0,VLOOKUP(B147,ATHLETES!$A$2:$B$1550,2,FALSE))</f>
        <v>Imogen Leakey   U17W</v>
      </c>
      <c r="D147" s="10" t="str">
        <f>IF(B147=0,0,VLOOKUP(C147,ATHLETES!$B$2:$E$1550,2,FALSE))</f>
        <v>Imogen Leakey</v>
      </c>
      <c r="E147" s="10" t="str">
        <f>IF(B147=0,0,VLOOKUP(D147,ATHLETES!$C$2:$E$1550,2,FALSE))</f>
        <v xml:space="preserve">Team Bath </v>
      </c>
      <c r="F147" s="13">
        <v>12.83</v>
      </c>
      <c r="G147" s="11">
        <v>-1.2</v>
      </c>
      <c r="H147" s="12"/>
    </row>
    <row r="148" spans="1:8">
      <c r="A148" s="10" t="s">
        <v>865</v>
      </c>
      <c r="B148" s="11">
        <v>299</v>
      </c>
      <c r="C148" s="10" t="str">
        <f>IF(B148=0,0,VLOOKUP(B148,ATHLETES!$A$2:$B$1550,2,FALSE))</f>
        <v>Tottie Taylor   U17W</v>
      </c>
      <c r="D148" s="10" t="str">
        <f>IF(B148=0,0,VLOOKUP(C148,ATHLETES!$B$2:$E$1550,2,FALSE))</f>
        <v>Tottie Taylor</v>
      </c>
      <c r="E148" s="10" t="str">
        <f>IF(B148=0,0,VLOOKUP(D148,ATHLETES!$C$2:$E$1550,2,FALSE))</f>
        <v xml:space="preserve">Mendip AC </v>
      </c>
      <c r="F148" s="13">
        <v>13.37</v>
      </c>
      <c r="G148" s="11"/>
      <c r="H148" s="12"/>
    </row>
    <row r="149" spans="1:8">
      <c r="A149" s="10"/>
      <c r="B149" s="11">
        <v>304</v>
      </c>
      <c r="C149" s="10" t="str">
        <f>IF(B149=0,0,VLOOKUP(B149,ATHLETES!$A$2:$B$1550,2,FALSE))</f>
        <v>Megan Titchner   U17W</v>
      </c>
      <c r="D149" s="10" t="str">
        <f>IF(B149=0,0,VLOOKUP(C149,ATHLETES!$B$2:$E$1550,2,FALSE))</f>
        <v>Megan Titchner</v>
      </c>
      <c r="E149" s="10" t="str">
        <f>IF(B149=0,0,VLOOKUP(D149,ATHLETES!$C$2:$E$1550,2,FALSE))</f>
        <v xml:space="preserve">Yeovil Olympiads AC </v>
      </c>
      <c r="F149" s="13">
        <v>13.58</v>
      </c>
      <c r="G149" s="11"/>
      <c r="H149" s="12"/>
    </row>
    <row r="150" spans="1:8">
      <c r="A150" s="10"/>
      <c r="B150" s="11">
        <v>407</v>
      </c>
      <c r="C150" s="10" t="str">
        <f>IF(B150=0,0,VLOOKUP(B150,ATHLETES!$A$2:$B$1550,2,FALSE))</f>
        <v>Olivia Wade   U17W</v>
      </c>
      <c r="D150" s="10" t="str">
        <f>IF(B150=0,0,VLOOKUP(C150,ATHLETES!$B$2:$E$1550,2,FALSE))</f>
        <v>Olivia Wade</v>
      </c>
      <c r="E150" s="10" t="str">
        <f>IF(B150=0,0,VLOOKUP(D150,ATHLETES!$C$2:$E$1550,2,FALSE))</f>
        <v>Taunton</v>
      </c>
      <c r="F150" s="13">
        <v>14.1</v>
      </c>
      <c r="G150" s="11"/>
      <c r="H150" s="12"/>
    </row>
    <row r="151" spans="1:8">
      <c r="A151" s="10"/>
      <c r="B151" s="11">
        <v>251</v>
      </c>
      <c r="C151" s="10" t="str">
        <f>IF(B151=0,0,VLOOKUP(B151,ATHLETES!$A$2:$B$1550,2,FALSE))</f>
        <v>Anisah Qazi   U17W</v>
      </c>
      <c r="D151" s="10" t="str">
        <f>IF(B151=0,0,VLOOKUP(C151,ATHLETES!$B$2:$E$1550,2,FALSE))</f>
        <v>Anisah Qazi</v>
      </c>
      <c r="E151" s="10" t="str">
        <f>IF(B151=0,0,VLOOKUP(D151,ATHLETES!$C$2:$E$1550,2,FALSE))</f>
        <v xml:space="preserve">Team Bath </v>
      </c>
      <c r="F151" s="13">
        <v>14.24</v>
      </c>
      <c r="G151" s="11"/>
      <c r="H151" s="12"/>
    </row>
    <row r="152" spans="1:8">
      <c r="A152" s="10"/>
      <c r="B152" s="11"/>
      <c r="C152" s="10">
        <f>IF(B152=0,0,VLOOKUP(B152,ATHLETES!$A$2:$B$1550,2,FALSE))</f>
        <v>0</v>
      </c>
      <c r="D152" s="10">
        <f>IF(B152=0,0,VLOOKUP(C152,ATHLETES!$B$2:$E$1550,2,FALSE))</f>
        <v>0</v>
      </c>
      <c r="E152" s="10">
        <f>IF(B152=0,0,VLOOKUP(D152,ATHLETES!$C$2:$E$1550,2,FALSE))</f>
        <v>0</v>
      </c>
      <c r="F152" s="13"/>
      <c r="G152" s="11"/>
      <c r="H152" s="12"/>
    </row>
    <row r="153" spans="1:8">
      <c r="A153" s="10" t="s">
        <v>741</v>
      </c>
      <c r="B153" s="11">
        <v>385</v>
      </c>
      <c r="C153" s="10" t="str">
        <f>IF(B153=0,0,VLOOKUP(B153,ATHLETES!$A$2:$B$1550,2,FALSE))</f>
        <v>Brooke Ironside   U17W</v>
      </c>
      <c r="D153" s="10" t="str">
        <f>IF(B153=0,0,VLOOKUP(C153,ATHLETES!$B$2:$E$1550,2,FALSE))</f>
        <v>Brooke Ironside</v>
      </c>
      <c r="E153" s="10" t="str">
        <f>IF(B153=0,0,VLOOKUP(D153,ATHLETES!$C$2:$E$1550,2,FALSE))</f>
        <v>Bournemouth</v>
      </c>
      <c r="F153" s="13">
        <v>12.5</v>
      </c>
      <c r="G153" s="11">
        <v>-0.2</v>
      </c>
      <c r="H153" s="12"/>
    </row>
    <row r="154" spans="1:8">
      <c r="A154" s="10" t="s">
        <v>866</v>
      </c>
      <c r="B154" s="11">
        <v>44</v>
      </c>
      <c r="C154" s="10" t="str">
        <f>IF(B154=0,0,VLOOKUP(B154,ATHLETES!$A$2:$B$1550,2,FALSE))</f>
        <v>Phoebe Card    U17W</v>
      </c>
      <c r="D154" s="10" t="str">
        <f>IF(B154=0,0,VLOOKUP(C154,ATHLETES!$B$2:$E$1550,2,FALSE))</f>
        <v xml:space="preserve">Phoebe Card </v>
      </c>
      <c r="E154" s="10" t="str">
        <f>IF(B154=0,0,VLOOKUP(D154,ATHLETES!$C$2:$E$1550,2,FALSE))</f>
        <v>Team Bath AC</v>
      </c>
      <c r="F154" s="13">
        <v>13.43</v>
      </c>
      <c r="G154" s="11"/>
      <c r="H154" s="12"/>
    </row>
    <row r="155" spans="1:8">
      <c r="A155" s="10"/>
      <c r="B155" s="11">
        <v>6</v>
      </c>
      <c r="C155" s="10" t="str">
        <f>IF(B155=0,0,VLOOKUP(B155,ATHLETES!$A$2:$B$1550,2,FALSE))</f>
        <v>Gemma Baker    U17W</v>
      </c>
      <c r="D155" s="10" t="str">
        <f>IF(B155=0,0,VLOOKUP(C155,ATHLETES!$B$2:$E$1550,2,FALSE))</f>
        <v xml:space="preserve">Gemma Baker </v>
      </c>
      <c r="E155" s="10" t="str">
        <f>IF(B155=0,0,VLOOKUP(D155,ATHLETES!$C$2:$E$1550,2,FALSE))</f>
        <v xml:space="preserve">Team Bath </v>
      </c>
      <c r="F155" s="13">
        <v>14.14</v>
      </c>
      <c r="G155" s="11"/>
      <c r="H155" s="12"/>
    </row>
    <row r="156" spans="1:8">
      <c r="A156" s="10"/>
      <c r="B156" s="11">
        <v>175</v>
      </c>
      <c r="C156" s="10" t="str">
        <f>IF(B156=0,0,VLOOKUP(B156,ATHLETES!$A$2:$B$1550,2,FALSE))</f>
        <v>Simran Kaur   U17M</v>
      </c>
      <c r="D156" s="10" t="str">
        <f>IF(B156=0,0,VLOOKUP(C156,ATHLETES!$B$2:$E$1550,2,FALSE))</f>
        <v>Simran Kaur</v>
      </c>
      <c r="E156" s="10" t="str">
        <f>IF(B156=0,0,VLOOKUP(D156,ATHLETES!$C$2:$E$1550,2,FALSE))</f>
        <v>Bristol and West AC</v>
      </c>
      <c r="F156" s="13">
        <v>14.28</v>
      </c>
      <c r="G156" s="11"/>
      <c r="H156" s="12"/>
    </row>
    <row r="157" spans="1:8">
      <c r="A157" s="10"/>
      <c r="B157" s="11">
        <v>197</v>
      </c>
      <c r="C157" s="10" t="str">
        <f>IF(B157=0,0,VLOOKUP(B157,ATHLETES!$A$2:$B$1550,2,FALSE))</f>
        <v>Lara Loewe   U17W</v>
      </c>
      <c r="D157" s="10" t="str">
        <f>IF(B157=0,0,VLOOKUP(C157,ATHLETES!$B$2:$E$1550,2,FALSE))</f>
        <v>Lara Loewe</v>
      </c>
      <c r="E157" s="10" t="str">
        <f>IF(B157=0,0,VLOOKUP(D157,ATHLETES!$C$2:$E$1550,2,FALSE))</f>
        <v>Park Sch</v>
      </c>
      <c r="F157" s="13">
        <v>17.46</v>
      </c>
      <c r="G157" s="11"/>
      <c r="H157" s="12"/>
    </row>
    <row r="158" spans="1:8">
      <c r="A158" s="10"/>
      <c r="B158" s="11"/>
      <c r="C158" s="10">
        <f>IF(B158=0,0,VLOOKUP(B158,ATHLETES!$A$2:$B$1550,2,FALSE))</f>
        <v>0</v>
      </c>
      <c r="D158" s="10">
        <f>IF(B158=0,0,VLOOKUP(C158,ATHLETES!$B$2:$E$1550,2,FALSE))</f>
        <v>0</v>
      </c>
      <c r="E158" s="10">
        <f>IF(B158=0,0,VLOOKUP(D158,ATHLETES!$C$2:$E$1550,2,FALSE))</f>
        <v>0</v>
      </c>
      <c r="F158" s="13"/>
      <c r="G158" s="11"/>
      <c r="H158" s="12"/>
    </row>
    <row r="159" spans="1:8">
      <c r="A159" s="10" t="s">
        <v>741</v>
      </c>
      <c r="B159" s="11">
        <v>43</v>
      </c>
      <c r="C159" s="10" t="str">
        <f>IF(B159=0,0,VLOOKUP(B159,ATHLETES!$A$2:$B$1550,2,FALSE))</f>
        <v>Gabriel Cameron   U15B</v>
      </c>
      <c r="D159" s="10" t="str">
        <f>IF(B159=0,0,VLOOKUP(C159,ATHLETES!$B$2:$E$1550,2,FALSE))</f>
        <v>Gabriel Cameron</v>
      </c>
      <c r="E159" s="10" t="str">
        <f>IF(B159=0,0,VLOOKUP(D159,ATHLETES!$C$2:$E$1550,2,FALSE))</f>
        <v>Taunton AC</v>
      </c>
      <c r="F159" s="13">
        <v>12.35</v>
      </c>
      <c r="G159" s="11">
        <v>0.2</v>
      </c>
      <c r="H159" s="12"/>
    </row>
    <row r="160" spans="1:8">
      <c r="A160" s="10" t="s">
        <v>867</v>
      </c>
      <c r="B160" s="11">
        <v>424</v>
      </c>
      <c r="C160" s="10" t="str">
        <f>IF(B160=0,0,VLOOKUP(B160,ATHLETES!$A$2:$B$1550,2,FALSE))</f>
        <v>Max Dan   U15B</v>
      </c>
      <c r="D160" s="10" t="str">
        <f>IF(B160=0,0,VLOOKUP(C160,ATHLETES!$B$2:$E$1550,2,FALSE))</f>
        <v>Max Dan</v>
      </c>
      <c r="E160" s="10" t="str">
        <f>IF(B160=0,0,VLOOKUP(D160,ATHLETES!$C$2:$E$1550,2,FALSE))</f>
        <v>Newton Abbot</v>
      </c>
      <c r="F160" s="13">
        <v>12.84</v>
      </c>
      <c r="G160" s="11"/>
      <c r="H160" s="12"/>
    </row>
    <row r="161" spans="1:8">
      <c r="A161" s="10"/>
      <c r="B161" s="11">
        <v>97</v>
      </c>
      <c r="C161" s="10" t="str">
        <f>IF(B161=0,0,VLOOKUP(B161,ATHLETES!$A$2:$B$1550,2,FALSE))</f>
        <v>Luke Game    U15B</v>
      </c>
      <c r="D161" s="10" t="str">
        <f>IF(B161=0,0,VLOOKUP(C161,ATHLETES!$B$2:$E$1550,2,FALSE))</f>
        <v xml:space="preserve">Luke Game </v>
      </c>
      <c r="E161" s="10" t="str">
        <f>IF(B161=0,0,VLOOKUP(D161,ATHLETES!$C$2:$E$1550,2,FALSE))</f>
        <v xml:space="preserve">Team Bath </v>
      </c>
      <c r="F161" s="13">
        <v>13.4</v>
      </c>
      <c r="G161" s="11"/>
      <c r="H161" s="12"/>
    </row>
    <row r="162" spans="1:8">
      <c r="A162" s="10"/>
      <c r="B162" s="11">
        <v>165</v>
      </c>
      <c r="C162" s="10" t="str">
        <f>IF(B162=0,0,VLOOKUP(B162,ATHLETES!$A$2:$B$1550,2,FALSE))</f>
        <v>George Isgrove   U15B</v>
      </c>
      <c r="D162" s="10" t="str">
        <f>IF(B162=0,0,VLOOKUP(C162,ATHLETES!$B$2:$E$1550,2,FALSE))</f>
        <v>George Isgrove</v>
      </c>
      <c r="E162" s="10" t="str">
        <f>IF(B162=0,0,VLOOKUP(D162,ATHLETES!$C$2:$E$1550,2,FALSE))</f>
        <v>North Somerset AC</v>
      </c>
      <c r="F162" s="13">
        <v>13.62</v>
      </c>
      <c r="G162" s="11"/>
      <c r="H162" s="12"/>
    </row>
    <row r="163" spans="1:8">
      <c r="A163" s="10"/>
      <c r="B163" s="11">
        <v>337</v>
      </c>
      <c r="C163" s="10" t="str">
        <f>IF(B163=0,0,VLOOKUP(B163,ATHLETES!$A$2:$B$1550,2,FALSE))</f>
        <v>Blake Williams    U15B</v>
      </c>
      <c r="D163" s="10" t="str">
        <f>IF(B163=0,0,VLOOKUP(C163,ATHLETES!$B$2:$E$1550,2,FALSE))</f>
        <v xml:space="preserve">Blake Williams </v>
      </c>
      <c r="E163" s="10" t="str">
        <f>IF(B163=0,0,VLOOKUP(D163,ATHLETES!$C$2:$E$1550,2,FALSE))</f>
        <v xml:space="preserve">Newquay and Parr AC </v>
      </c>
      <c r="F163" s="13">
        <v>13.74</v>
      </c>
      <c r="G163" s="11"/>
      <c r="H163" s="12"/>
    </row>
    <row r="164" spans="1:8">
      <c r="A164" s="10"/>
      <c r="B164" s="11">
        <v>206</v>
      </c>
      <c r="C164" s="10" t="str">
        <f>IF(B164=0,0,VLOOKUP(B164,ATHLETES!$A$2:$B$1550,2,FALSE))</f>
        <v>Byron Mander    U15B</v>
      </c>
      <c r="D164" s="10" t="str">
        <f>IF(B164=0,0,VLOOKUP(C164,ATHLETES!$B$2:$E$1550,2,FALSE))</f>
        <v xml:space="preserve">Byron Mander </v>
      </c>
      <c r="E164" s="10" t="str">
        <f>IF(B164=0,0,VLOOKUP(D164,ATHLETES!$C$2:$E$1550,2,FALSE))</f>
        <v xml:space="preserve">Team Bath </v>
      </c>
      <c r="F164" s="13">
        <v>14.08</v>
      </c>
      <c r="G164" s="11"/>
      <c r="H164" s="12"/>
    </row>
    <row r="165" spans="1:8">
      <c r="A165" s="10"/>
      <c r="B165" s="11"/>
      <c r="C165" s="10">
        <f>IF(B165=0,0,VLOOKUP(B165,ATHLETES!$A$2:$B$1550,2,FALSE))</f>
        <v>0</v>
      </c>
      <c r="D165" s="10">
        <f>IF(B165=0,0,VLOOKUP(C165,ATHLETES!$B$2:$E$1550,2,FALSE))</f>
        <v>0</v>
      </c>
      <c r="E165" s="10">
        <f>IF(B165=0,0,VLOOKUP(D165,ATHLETES!$C$2:$E$1550,2,FALSE))</f>
        <v>0</v>
      </c>
      <c r="F165" s="13"/>
      <c r="G165" s="11"/>
      <c r="H165" s="12"/>
    </row>
    <row r="166" spans="1:8">
      <c r="A166" s="10" t="s">
        <v>741</v>
      </c>
      <c r="B166" s="89">
        <v>419</v>
      </c>
      <c r="C166" s="90" t="str">
        <f>IF(B166=0,0,VLOOKUP(B166,ATHLETES!$A$2:$B$1550,2,FALSE))</f>
        <v>Josh McMillan   U15B</v>
      </c>
      <c r="D166" s="90" t="str">
        <f>IF(B166=0,0,VLOOKUP(C166,ATHLETES!$B$2:$E$1550,2,FALSE))</f>
        <v>Josh McMillan</v>
      </c>
      <c r="E166" s="90" t="str">
        <f>IF(B166=0,0,VLOOKUP(D166,ATHLETES!$C$2:$E$1550,2,FALSE))</f>
        <v>Taunton</v>
      </c>
      <c r="F166" s="91">
        <v>12.44</v>
      </c>
      <c r="G166" s="11">
        <v>-0.6</v>
      </c>
      <c r="H166" s="12"/>
    </row>
    <row r="167" spans="1:8">
      <c r="A167" s="10" t="s">
        <v>868</v>
      </c>
      <c r="B167" s="11">
        <v>178</v>
      </c>
      <c r="C167" s="10" t="str">
        <f>IF(B167=0,0,VLOOKUP(B167,ATHLETES!$A$2:$B$1550,2,FALSE))</f>
        <v>Isaac Ketterer   U15B</v>
      </c>
      <c r="D167" s="10" t="str">
        <f>IF(B167=0,0,VLOOKUP(C167,ATHLETES!$B$2:$E$1550,2,FALSE))</f>
        <v>Isaac Ketterer</v>
      </c>
      <c r="E167" s="10" t="str">
        <f>IF(B167=0,0,VLOOKUP(D167,ATHLETES!$C$2:$E$1550,2,FALSE))</f>
        <v xml:space="preserve">Newquay and Parr AC </v>
      </c>
      <c r="F167" s="13">
        <v>12.78</v>
      </c>
      <c r="G167" s="11"/>
      <c r="H167" s="12"/>
    </row>
    <row r="168" spans="1:8">
      <c r="A168" s="10"/>
      <c r="B168" s="11">
        <v>267</v>
      </c>
      <c r="C168" s="10" t="str">
        <f>IF(B168=0,0,VLOOKUP(B168,ATHLETES!$A$2:$B$1550,2,FALSE))</f>
        <v>William Saltmarsh   U15B</v>
      </c>
      <c r="D168" s="10" t="str">
        <f>IF(B168=0,0,VLOOKUP(C168,ATHLETES!$B$2:$E$1550,2,FALSE))</f>
        <v>William Saltmarsh</v>
      </c>
      <c r="E168" s="10" t="str">
        <f>IF(B168=0,0,VLOOKUP(D168,ATHLETES!$C$2:$E$1550,2,FALSE))</f>
        <v>Exeter Harriers</v>
      </c>
      <c r="F168" s="13">
        <v>13.49</v>
      </c>
      <c r="G168" s="11"/>
      <c r="H168" s="12"/>
    </row>
    <row r="169" spans="1:8">
      <c r="A169" s="10"/>
      <c r="B169" s="11">
        <v>9</v>
      </c>
      <c r="C169" s="10" t="str">
        <f>IF(B169=0,0,VLOOKUP(B169,ATHLETES!$A$2:$B$1550,2,FALSE))</f>
        <v>Joe Banks    U15B</v>
      </c>
      <c r="D169" s="10" t="str">
        <f>IF(B169=0,0,VLOOKUP(C169,ATHLETES!$B$2:$E$1550,2,FALSE))</f>
        <v xml:space="preserve">Joe Banks </v>
      </c>
      <c r="E169" s="10" t="str">
        <f>IF(B169=0,0,VLOOKUP(D169,ATHLETES!$C$2:$E$1550,2,FALSE))</f>
        <v>Yeovil Olympiads AC</v>
      </c>
      <c r="F169" s="13">
        <v>13.74</v>
      </c>
      <c r="G169" s="11"/>
      <c r="H169" s="12"/>
    </row>
    <row r="170" spans="1:8">
      <c r="A170" s="10"/>
      <c r="B170" s="11">
        <v>289</v>
      </c>
      <c r="C170" s="10" t="str">
        <f>IF(B170=0,0,VLOOKUP(B170,ATHLETES!$A$2:$B$1550,2,FALSE))</f>
        <v>Charlie Staddon   U15</v>
      </c>
      <c r="D170" s="10" t="str">
        <f>IF(B170=0,0,VLOOKUP(C170,ATHLETES!$B$2:$E$1550,2,FALSE))</f>
        <v>Charlie Staddon</v>
      </c>
      <c r="E170" s="10" t="str">
        <f>IF(B170=0,0,VLOOKUP(D170,ATHLETES!$C$2:$E$1550,2,FALSE))</f>
        <v xml:space="preserve">Team Bath </v>
      </c>
      <c r="F170" s="13">
        <v>13.87</v>
      </c>
      <c r="G170" s="11"/>
      <c r="H170" s="12"/>
    </row>
    <row r="171" spans="1:8">
      <c r="A171" s="10"/>
      <c r="B171" s="11">
        <v>135</v>
      </c>
      <c r="C171" s="10" t="str">
        <f>IF(B171=0,0,VLOOKUP(B171,ATHLETES!$A$2:$B$1550,2,FALSE))</f>
        <v>Benjamin Hartigan   U15B</v>
      </c>
      <c r="D171" s="10" t="str">
        <f>IF(B171=0,0,VLOOKUP(C171,ATHLETES!$B$2:$E$1550,2,FALSE))</f>
        <v>Benjamin Hartigan</v>
      </c>
      <c r="E171" s="10" t="str">
        <f>IF(B171=0,0,VLOOKUP(D171,ATHLETES!$C$2:$E$1550,2,FALSE))</f>
        <v>North Somerset AC</v>
      </c>
      <c r="F171" s="13">
        <v>13.95</v>
      </c>
      <c r="G171" s="11"/>
      <c r="H171" s="12"/>
    </row>
    <row r="172" spans="1:8">
      <c r="A172" s="10"/>
      <c r="B172" s="11">
        <v>104</v>
      </c>
      <c r="C172" s="10" t="str">
        <f>IF(B172=0,0,VLOOKUP(B172,ATHLETES!$A$2:$B$1550,2,FALSE))</f>
        <v>Ashton Gifford Groves    U13B</v>
      </c>
      <c r="D172" s="10" t="str">
        <f>IF(B172=0,0,VLOOKUP(C172,ATHLETES!$B$2:$E$1550,2,FALSE))</f>
        <v xml:space="preserve">Ashton Gifford Groves </v>
      </c>
      <c r="E172" s="10" t="str">
        <f>IF(B172=0,0,VLOOKUP(D172,ATHLETES!$C$2:$E$1550,2,FALSE))</f>
        <v xml:space="preserve">millfield </v>
      </c>
      <c r="F172" s="13">
        <v>14.34</v>
      </c>
      <c r="G172" s="11"/>
      <c r="H172" s="12"/>
    </row>
    <row r="173" spans="1:8">
      <c r="A173" s="10"/>
      <c r="B173" s="11"/>
      <c r="C173" s="10">
        <f>IF(B173=0,0,VLOOKUP(B173,ATHLETES!$A$2:$B$1550,2,FALSE))</f>
        <v>0</v>
      </c>
      <c r="D173" s="10">
        <f>IF(B173=0,0,VLOOKUP(C173,ATHLETES!$B$2:$E$1550,2,FALSE))</f>
        <v>0</v>
      </c>
      <c r="E173" s="10">
        <f>IF(B173=0,0,VLOOKUP(D173,ATHLETES!$C$2:$E$1550,2,FALSE))</f>
        <v>0</v>
      </c>
      <c r="F173" s="13"/>
      <c r="G173" s="11"/>
      <c r="H173" s="12"/>
    </row>
    <row r="174" spans="1:8">
      <c r="A174" s="10" t="s">
        <v>741</v>
      </c>
      <c r="B174" s="11">
        <v>321</v>
      </c>
      <c r="C174" s="10" t="str">
        <f>IF(B174=0,0,VLOOKUP(B174,ATHLETES!$A$2:$B$1550,2,FALSE))</f>
        <v>Amelia Watling    U15G</v>
      </c>
      <c r="D174" s="10" t="str">
        <f>IF(B174=0,0,VLOOKUP(C174,ATHLETES!$B$2:$E$1550,2,FALSE))</f>
        <v xml:space="preserve">Amelia Watling </v>
      </c>
      <c r="E174" s="10" t="str">
        <f>IF(B174=0,0,VLOOKUP(D174,ATHLETES!$C$2:$E$1550,2,FALSE))</f>
        <v xml:space="preserve">City of Salisbury </v>
      </c>
      <c r="F174" s="13">
        <v>13.32</v>
      </c>
      <c r="G174" s="11">
        <v>-3.1</v>
      </c>
      <c r="H174" s="12"/>
    </row>
    <row r="175" spans="1:8">
      <c r="A175" s="10" t="s">
        <v>870</v>
      </c>
      <c r="B175" s="11">
        <v>93</v>
      </c>
      <c r="C175" s="10" t="str">
        <f>IF(B175=0,0,VLOOKUP(B175,ATHLETES!$A$2:$B$1550,2,FALSE))</f>
        <v xml:space="preserve">Eleni Francis    U15G </v>
      </c>
      <c r="D175" s="10" t="str">
        <f>IF(B175=0,0,VLOOKUP(C175,ATHLETES!$B$2:$E$1550,2,FALSE))</f>
        <v xml:space="preserve">Eleni Francis </v>
      </c>
      <c r="E175" s="10" t="str">
        <f>IF(B175=0,0,VLOOKUP(D175,ATHLETES!$C$2:$E$1550,2,FALSE))</f>
        <v xml:space="preserve">Team Bath AC </v>
      </c>
      <c r="F175" s="13">
        <v>13.96</v>
      </c>
      <c r="G175" s="11"/>
      <c r="H175" s="12"/>
    </row>
    <row r="176" spans="1:8">
      <c r="A176" s="10"/>
      <c r="B176" s="11">
        <v>177</v>
      </c>
      <c r="C176" s="10" t="str">
        <f>IF(B176=0,0,VLOOKUP(B176,ATHLETES!$A$2:$B$1550,2,FALSE))</f>
        <v>Maya Kendell   U15G</v>
      </c>
      <c r="D176" s="10" t="str">
        <f>IF(B176=0,0,VLOOKUP(C176,ATHLETES!$B$2:$E$1550,2,FALSE))</f>
        <v>Maya Kendell</v>
      </c>
      <c r="E176" s="10" t="str">
        <f>IF(B176=0,0,VLOOKUP(D176,ATHLETES!$C$2:$E$1550,2,FALSE))</f>
        <v>Taunton AC</v>
      </c>
      <c r="F176" s="13">
        <v>14.19</v>
      </c>
      <c r="G176" s="11"/>
      <c r="H176" s="12"/>
    </row>
    <row r="177" spans="1:8">
      <c r="A177" s="10"/>
      <c r="B177" s="11">
        <v>205</v>
      </c>
      <c r="C177" s="10" t="str">
        <f>IF(B177=0,0,VLOOKUP(B177,ATHLETES!$A$2:$B$1550,2,FALSE))</f>
        <v xml:space="preserve">Caitlin Mander    U15G </v>
      </c>
      <c r="D177" s="10" t="str">
        <f>IF(B177=0,0,VLOOKUP(C177,ATHLETES!$B$2:$E$1550,2,FALSE))</f>
        <v xml:space="preserve">Caitlin Mander </v>
      </c>
      <c r="E177" s="10" t="str">
        <f>IF(B177=0,0,VLOOKUP(D177,ATHLETES!$C$2:$E$1550,2,FALSE))</f>
        <v xml:space="preserve">Team Bath </v>
      </c>
      <c r="F177" s="13">
        <v>14.26</v>
      </c>
      <c r="G177" s="11"/>
      <c r="H177" s="12"/>
    </row>
    <row r="178" spans="1:8">
      <c r="A178" s="10"/>
      <c r="B178" s="11">
        <v>83</v>
      </c>
      <c r="C178" s="10" t="str">
        <f>IF(B178=0,0,VLOOKUP(B178,ATHLETES!$A$2:$B$1550,2,FALSE))</f>
        <v>Orla East   U15G</v>
      </c>
      <c r="D178" s="10" t="str">
        <f>IF(B178=0,0,VLOOKUP(C178,ATHLETES!$B$2:$E$1550,2,FALSE))</f>
        <v>Orla East</v>
      </c>
      <c r="E178" s="10" t="str">
        <f>IF(B178=0,0,VLOOKUP(D178,ATHLETES!$C$2:$E$1550,2,FALSE))</f>
        <v>Unatt.</v>
      </c>
      <c r="F178" s="13">
        <v>14.56</v>
      </c>
      <c r="G178" s="11"/>
      <c r="H178" s="12"/>
    </row>
    <row r="179" spans="1:8">
      <c r="A179" s="10"/>
      <c r="B179" s="11">
        <v>107</v>
      </c>
      <c r="C179" s="10" t="str">
        <f>IF(B179=0,0,VLOOKUP(B179,ATHLETES!$A$2:$B$1550,2,FALSE))</f>
        <v>Sophie Gillard   U15G</v>
      </c>
      <c r="D179" s="10" t="str">
        <f>IF(B179=0,0,VLOOKUP(C179,ATHLETES!$B$2:$E$1550,2,FALSE))</f>
        <v>Sophie Gillard</v>
      </c>
      <c r="E179" s="10" t="str">
        <f>IF(B179=0,0,VLOOKUP(D179,ATHLETES!$C$2:$E$1550,2,FALSE))</f>
        <v xml:space="preserve">Yeovil Olympiads AC </v>
      </c>
      <c r="F179" s="13">
        <v>14.88</v>
      </c>
      <c r="G179" s="11"/>
      <c r="H179" s="12"/>
    </row>
    <row r="180" spans="1:8">
      <c r="A180" s="10"/>
      <c r="B180" s="11"/>
      <c r="C180" s="10">
        <f>IF(B180=0,0,VLOOKUP(B180,ATHLETES!$A$2:$B$1550,2,FALSE))</f>
        <v>0</v>
      </c>
      <c r="D180" s="10">
        <f>IF(B180=0,0,VLOOKUP(C180,ATHLETES!$B$2:$E$1550,2,FALSE))</f>
        <v>0</v>
      </c>
      <c r="E180" s="10">
        <f>IF(B180=0,0,VLOOKUP(D180,ATHLETES!$C$2:$E$1550,2,FALSE))</f>
        <v>0</v>
      </c>
      <c r="F180" s="13"/>
      <c r="G180" s="11"/>
      <c r="H180" s="12"/>
    </row>
    <row r="181" spans="1:8">
      <c r="A181" s="10" t="s">
        <v>741</v>
      </c>
      <c r="B181" s="11">
        <v>291</v>
      </c>
      <c r="C181" s="10" t="str">
        <f>IF(B181=0,0,VLOOKUP(B181,ATHLETES!$A$2:$B$1550,2,FALSE))</f>
        <v xml:space="preserve">Georgina Stokes     U15G </v>
      </c>
      <c r="D181" s="10" t="str">
        <f>IF(B181=0,0,VLOOKUP(C181,ATHLETES!$B$2:$E$1550,2,FALSE))</f>
        <v xml:space="preserve">Georgina Stokes  </v>
      </c>
      <c r="E181" s="10" t="str">
        <f>IF(B181=0,0,VLOOKUP(D181,ATHLETES!$C$2:$E$1550,2,FALSE))</f>
        <v>Poole AC</v>
      </c>
      <c r="F181" s="13">
        <v>13.59</v>
      </c>
      <c r="G181" s="11">
        <v>-2.4</v>
      </c>
      <c r="H181" s="12"/>
    </row>
    <row r="182" spans="1:8">
      <c r="A182" s="10" t="s">
        <v>871</v>
      </c>
      <c r="B182" s="11">
        <v>187</v>
      </c>
      <c r="C182" s="10" t="str">
        <f>IF(B182=0,0,VLOOKUP(B182,ATHLETES!$A$2:$B$1550,2,FALSE))</f>
        <v>Savannah Lamb   U 15G</v>
      </c>
      <c r="D182" s="10" t="str">
        <f>IF(B182=0,0,VLOOKUP(C182,ATHLETES!$B$2:$E$1550,2,FALSE))</f>
        <v>Savannah Lamb</v>
      </c>
      <c r="E182" s="10" t="str">
        <f>IF(B182=0,0,VLOOKUP(D182,ATHLETES!$C$2:$E$1550,2,FALSE))</f>
        <v xml:space="preserve">Yeovil Olympiads </v>
      </c>
      <c r="F182" s="13">
        <v>14.05</v>
      </c>
      <c r="G182" s="11"/>
      <c r="H182" s="12"/>
    </row>
    <row r="183" spans="1:8">
      <c r="A183" s="10"/>
      <c r="B183" s="11">
        <v>45</v>
      </c>
      <c r="C183" s="10" t="str">
        <f>IF(B183=0,0,VLOOKUP(B183,ATHLETES!$A$2:$B$1550,2,FALSE))</f>
        <v>Vivienne Card   U15G</v>
      </c>
      <c r="D183" s="10" t="str">
        <f>IF(B183=0,0,VLOOKUP(C183,ATHLETES!$B$2:$E$1550,2,FALSE))</f>
        <v>Vivienne Card</v>
      </c>
      <c r="E183" s="10" t="str">
        <f>IF(B183=0,0,VLOOKUP(D183,ATHLETES!$C$2:$E$1550,2,FALSE))</f>
        <v xml:space="preserve">Yeovil Olympiads AC </v>
      </c>
      <c r="F183" s="13">
        <v>14.21</v>
      </c>
      <c r="G183" s="11"/>
      <c r="H183" s="12"/>
    </row>
    <row r="184" spans="1:8">
      <c r="A184" s="10"/>
      <c r="B184" s="11">
        <v>253</v>
      </c>
      <c r="C184" s="10" t="str">
        <f>IF(B184=0,0,VLOOKUP(B184,ATHLETES!$A$2:$B$1550,2,FALSE))</f>
        <v>Aimee Rea    U15G</v>
      </c>
      <c r="D184" s="10" t="str">
        <f>IF(B184=0,0,VLOOKUP(C184,ATHLETES!$B$2:$E$1550,2,FALSE))</f>
        <v xml:space="preserve">Aimee Rea </v>
      </c>
      <c r="E184" s="10" t="str">
        <f>IF(B184=0,0,VLOOKUP(D184,ATHLETES!$C$2:$E$1550,2,FALSE))</f>
        <v>None</v>
      </c>
      <c r="F184" s="13">
        <v>14.65</v>
      </c>
      <c r="G184" s="11"/>
      <c r="H184" s="12"/>
    </row>
    <row r="185" spans="1:8">
      <c r="A185" s="10"/>
      <c r="B185" s="11">
        <v>185</v>
      </c>
      <c r="C185" s="10" t="str">
        <f>IF(B185=0,0,VLOOKUP(B185,ATHLETES!$A$2:$B$1550,2,FALSE))</f>
        <v>Claudia Koniecnza   U15G</v>
      </c>
      <c r="D185" s="10" t="str">
        <f>IF(B185=0,0,VLOOKUP(C185,ATHLETES!$B$2:$E$1550,2,FALSE))</f>
        <v>Claudia Koniecnza</v>
      </c>
      <c r="E185" s="10" t="str">
        <f>IF(B185=0,0,VLOOKUP(D185,ATHLETES!$C$2:$E$1550,2,FALSE))</f>
        <v xml:space="preserve">Yeovil Olympiads AC </v>
      </c>
      <c r="F185" s="13">
        <v>14.84</v>
      </c>
      <c r="G185" s="11"/>
      <c r="H185" s="12"/>
    </row>
    <row r="186" spans="1:8">
      <c r="A186" s="10"/>
      <c r="B186" s="11"/>
      <c r="C186" s="10">
        <f>IF(B186=0,0,VLOOKUP(B186,ATHLETES!$A$2:$B$1550,2,FALSE))</f>
        <v>0</v>
      </c>
      <c r="D186" s="10">
        <f>IF(B186=0,0,VLOOKUP(C186,ATHLETES!$B$2:$E$1550,2,FALSE))</f>
        <v>0</v>
      </c>
      <c r="E186" s="10">
        <f>IF(B186=0,0,VLOOKUP(D186,ATHLETES!$C$2:$E$1550,2,FALSE))</f>
        <v>0</v>
      </c>
      <c r="F186" s="13"/>
      <c r="G186" s="11"/>
      <c r="H186" s="12"/>
    </row>
    <row r="187" spans="1:8">
      <c r="A187" s="10" t="s">
        <v>741</v>
      </c>
      <c r="B187" s="11">
        <v>15</v>
      </c>
      <c r="C187" s="10" t="str">
        <f>IF(B187=0,0,VLOOKUP(B187,ATHLETES!$A$2:$B$1550,2,FALSE))</f>
        <v>Laila-Jae Belgrave    U13G</v>
      </c>
      <c r="D187" s="10" t="str">
        <f>IF(B187=0,0,VLOOKUP(C187,ATHLETES!$B$2:$E$1550,2,FALSE))</f>
        <v xml:space="preserve">Laila-Jae Belgrave </v>
      </c>
      <c r="E187" s="10" t="str">
        <f>IF(B187=0,0,VLOOKUP(D187,ATHLETES!$C$2:$E$1550,2,FALSE))</f>
        <v>Swindon AC</v>
      </c>
      <c r="F187" s="13">
        <v>14.78</v>
      </c>
      <c r="G187" s="11">
        <v>-2</v>
      </c>
      <c r="H187" s="12"/>
    </row>
    <row r="188" spans="1:8">
      <c r="A188" s="10" t="s">
        <v>39</v>
      </c>
      <c r="B188" s="11">
        <v>57</v>
      </c>
      <c r="C188" s="10" t="str">
        <f>IF(B188=0,0,VLOOKUP(B188,ATHLETES!$A$2:$B$1550,2,FALSE))</f>
        <v xml:space="preserve">Kacey Collins   U13G </v>
      </c>
      <c r="D188" s="10" t="str">
        <f>IF(B188=0,0,VLOOKUP(C188,ATHLETES!$B$2:$E$1550,2,FALSE))</f>
        <v>Kacey Collins</v>
      </c>
      <c r="E188" s="10" t="str">
        <f>IF(B188=0,0,VLOOKUP(D188,ATHLETES!$C$2:$E$1550,2,FALSE))</f>
        <v>Taunton AC</v>
      </c>
      <c r="F188" s="13">
        <v>15.08</v>
      </c>
      <c r="G188" s="11"/>
      <c r="H188" s="12"/>
    </row>
    <row r="189" spans="1:8">
      <c r="A189" s="10"/>
      <c r="B189" s="11">
        <v>259</v>
      </c>
      <c r="C189" s="10" t="str">
        <f>IF(B189=0,0,VLOOKUP(B189,ATHLETES!$A$2:$B$1550,2,FALSE))</f>
        <v xml:space="preserve">Nia Rodgers    U13G </v>
      </c>
      <c r="D189" s="10" t="str">
        <f>IF(B189=0,0,VLOOKUP(C189,ATHLETES!$B$2:$E$1550,2,FALSE))</f>
        <v xml:space="preserve">Nia Rodgers </v>
      </c>
      <c r="E189" s="10" t="str">
        <f>IF(B189=0,0,VLOOKUP(D189,ATHLETES!$C$2:$E$1550,2,FALSE))</f>
        <v>Taunton AC</v>
      </c>
      <c r="F189" s="13">
        <v>15.1</v>
      </c>
      <c r="G189" s="11"/>
      <c r="H189" s="12"/>
    </row>
    <row r="190" spans="1:8">
      <c r="A190" s="10"/>
      <c r="B190" s="11">
        <v>347</v>
      </c>
      <c r="C190" s="10" t="str">
        <f>IF(B190=0,0,VLOOKUP(B190,ATHLETES!$A$2:$B$1550,2,FALSE))</f>
        <v>Lily Yeatman    U13G</v>
      </c>
      <c r="D190" s="10" t="str">
        <f>IF(B190=0,0,VLOOKUP(C190,ATHLETES!$B$2:$E$1550,2,FALSE))</f>
        <v xml:space="preserve">Lily Yeatman </v>
      </c>
      <c r="E190" s="10" t="str">
        <f>IF(B190=0,0,VLOOKUP(D190,ATHLETES!$C$2:$E$1550,2,FALSE))</f>
        <v>None</v>
      </c>
      <c r="F190" s="13">
        <v>15.66</v>
      </c>
      <c r="G190" s="11"/>
      <c r="H190" s="12"/>
    </row>
    <row r="191" spans="1:8">
      <c r="A191" s="10"/>
      <c r="B191" s="11">
        <v>69</v>
      </c>
      <c r="C191" s="10" t="str">
        <f>IF(B191=0,0,VLOOKUP(B191,ATHLETES!$A$2:$B$1550,2,FALSE))</f>
        <v>Daisy Davies   U13G</v>
      </c>
      <c r="D191" s="10" t="str">
        <f>IF(B191=0,0,VLOOKUP(C191,ATHLETES!$B$2:$E$1550,2,FALSE))</f>
        <v>Daisy Davies</v>
      </c>
      <c r="E191" s="10" t="str">
        <f>IF(B191=0,0,VLOOKUP(D191,ATHLETES!$C$2:$E$1550,2,FALSE))</f>
        <v xml:space="preserve">Yeovil Olympiads AC </v>
      </c>
      <c r="F191" s="13">
        <v>15.87</v>
      </c>
      <c r="G191" s="11"/>
      <c r="H191" s="12"/>
    </row>
    <row r="192" spans="1:8">
      <c r="A192" s="10"/>
      <c r="B192" s="11">
        <v>396</v>
      </c>
      <c r="C192" s="10" t="str">
        <f>IF(B192=0,0,VLOOKUP(B192,ATHLETES!$A$2:$B$1550,2,FALSE))</f>
        <v>Madeleine Vallier   U13 G</v>
      </c>
      <c r="D192" s="10" t="str">
        <f>IF(B192=0,0,VLOOKUP(C192,ATHLETES!$B$2:$E$1550,2,FALSE))</f>
        <v>Madeleine Vallier</v>
      </c>
      <c r="E192" s="10" t="str">
        <f>IF(B192=0,0,VLOOKUP(D192,ATHLETES!$C$2:$E$1550,2,FALSE))</f>
        <v xml:space="preserve">Poole Runners </v>
      </c>
      <c r="F192" s="13">
        <v>16.190000000000001</v>
      </c>
      <c r="G192" s="11"/>
      <c r="H192" s="12"/>
    </row>
    <row r="193" spans="1:8">
      <c r="A193" s="10"/>
      <c r="B193" s="11"/>
      <c r="C193" s="10">
        <f>IF(B193=0,0,VLOOKUP(B193,ATHLETES!$A$2:$B$1550,2,FALSE))</f>
        <v>0</v>
      </c>
      <c r="D193" s="10">
        <f>IF(B193=0,0,VLOOKUP(C193,ATHLETES!$B$2:$E$1550,2,FALSE))</f>
        <v>0</v>
      </c>
      <c r="E193" s="10">
        <f>IF(B193=0,0,VLOOKUP(D193,ATHLETES!$C$2:$E$1550,2,FALSE))</f>
        <v>0</v>
      </c>
      <c r="F193" s="13"/>
      <c r="G193" s="11"/>
      <c r="H193" s="12"/>
    </row>
    <row r="194" spans="1:8">
      <c r="A194" s="10" t="s">
        <v>741</v>
      </c>
      <c r="B194" s="11">
        <v>345</v>
      </c>
      <c r="C194" s="10" t="str">
        <f>IF(B194=0,0,VLOOKUP(B194,ATHLETES!$A$2:$B$1550,2,FALSE))</f>
        <v>Harry Woods   U13B</v>
      </c>
      <c r="D194" s="10" t="str">
        <f>IF(B194=0,0,VLOOKUP(C194,ATHLETES!$B$2:$E$1550,2,FALSE))</f>
        <v>Harry Woods</v>
      </c>
      <c r="E194" s="10" t="str">
        <f>IF(B194=0,0,VLOOKUP(D194,ATHLETES!$C$2:$E$1550,2,FALSE))</f>
        <v>Wimborne AC</v>
      </c>
      <c r="F194" s="13">
        <v>13.94</v>
      </c>
      <c r="G194" s="11">
        <v>-1.8</v>
      </c>
      <c r="H194" s="12"/>
    </row>
    <row r="195" spans="1:8">
      <c r="A195" s="10" t="s">
        <v>872</v>
      </c>
      <c r="B195" s="11">
        <v>158</v>
      </c>
      <c r="C195" s="10" t="str">
        <f>IF(B195=0,0,VLOOKUP(B195,ATHLETES!$A$2:$B$1550,2,FALSE))</f>
        <v>Ben Huntley    U13B</v>
      </c>
      <c r="D195" s="10" t="str">
        <f>IF(B195=0,0,VLOOKUP(C195,ATHLETES!$B$2:$E$1550,2,FALSE))</f>
        <v xml:space="preserve">Ben Huntley </v>
      </c>
      <c r="E195" s="10" t="str">
        <f>IF(B195=0,0,VLOOKUP(D195,ATHLETES!$C$2:$E$1550,2,FALSE))</f>
        <v xml:space="preserve">Yeovil Olympiads </v>
      </c>
      <c r="F195" s="13">
        <v>14.65</v>
      </c>
      <c r="G195" s="11"/>
      <c r="H195" s="12"/>
    </row>
    <row r="196" spans="1:8">
      <c r="A196" s="10"/>
      <c r="B196" s="11">
        <v>312</v>
      </c>
      <c r="C196" s="10" t="str">
        <f>IF(B196=0,0,VLOOKUP(B196,ATHLETES!$A$2:$B$1550,2,FALSE))</f>
        <v>Evan Ukachu    U13B</v>
      </c>
      <c r="D196" s="10" t="str">
        <f>IF(B196=0,0,VLOOKUP(C196,ATHLETES!$B$2:$E$1550,2,FALSE))</f>
        <v xml:space="preserve">Evan Ukachu </v>
      </c>
      <c r="E196" s="10" t="str">
        <f>IF(B196=0,0,VLOOKUP(D196,ATHLETES!$C$2:$E$1550,2,FALSE))</f>
        <v>None</v>
      </c>
      <c r="F196" s="13">
        <v>14.94</v>
      </c>
      <c r="G196" s="11"/>
      <c r="H196" s="12"/>
    </row>
    <row r="197" spans="1:8">
      <c r="A197" s="10"/>
      <c r="B197" s="11">
        <v>270</v>
      </c>
      <c r="C197" s="10" t="str">
        <f>IF(B197=0,0,VLOOKUP(B197,ATHLETES!$A$2:$B$1550,2,FALSE))</f>
        <v xml:space="preserve">Zinzan Sargent    U13 </v>
      </c>
      <c r="D197" s="10" t="str">
        <f>IF(B197=0,0,VLOOKUP(C197,ATHLETES!$B$2:$E$1550,2,FALSE))</f>
        <v xml:space="preserve">Zinzan Sargent </v>
      </c>
      <c r="E197" s="10" t="str">
        <f>IF(B197=0,0,VLOOKUP(D197,ATHLETES!$C$2:$E$1550,2,FALSE))</f>
        <v>none</v>
      </c>
      <c r="F197" s="13">
        <v>14.99</v>
      </c>
      <c r="G197" s="11"/>
      <c r="H197" s="12"/>
    </row>
    <row r="198" spans="1:8">
      <c r="A198" s="10"/>
      <c r="B198" s="11">
        <v>394</v>
      </c>
      <c r="C198" s="10" t="str">
        <f>IF(B198=0,0,VLOOKUP(B198,ATHLETES!$A$2:$B$1550,2,FALSE))</f>
        <v>Tom White   U13B</v>
      </c>
      <c r="D198" s="10" t="str">
        <f>IF(B198=0,0,VLOOKUP(C198,ATHLETES!$B$2:$E$1550,2,FALSE))</f>
        <v>Tom White</v>
      </c>
      <c r="E198" s="10" t="str">
        <f>IF(B198=0,0,VLOOKUP(D198,ATHLETES!$C$2:$E$1550,2,FALSE))</f>
        <v>Taunton</v>
      </c>
      <c r="F198" s="13">
        <v>16.48</v>
      </c>
      <c r="G198" s="11"/>
      <c r="H198" s="12"/>
    </row>
    <row r="199" spans="1:8">
      <c r="A199" s="10"/>
      <c r="B199" s="11"/>
      <c r="C199" s="10">
        <f>IF(B199=0,0,VLOOKUP(B199,ATHLETES!$A$2:$B$1550,2,FALSE))</f>
        <v>0</v>
      </c>
      <c r="D199" s="10">
        <f>IF(B199=0,0,VLOOKUP(C199,ATHLETES!$B$2:$E$1550,2,FALSE))</f>
        <v>0</v>
      </c>
      <c r="E199" s="10">
        <f>IF(B199=0,0,VLOOKUP(D199,ATHLETES!$C$2:$E$1550,2,FALSE))</f>
        <v>0</v>
      </c>
      <c r="F199" s="13"/>
      <c r="G199" s="11"/>
      <c r="H199" s="12"/>
    </row>
    <row r="200" spans="1:8">
      <c r="A200" s="10" t="s">
        <v>741</v>
      </c>
      <c r="B200" s="11">
        <v>36</v>
      </c>
      <c r="C200" s="10" t="str">
        <f>IF(B200=0,0,VLOOKUP(B200,ATHLETES!$A$2:$B$1550,2,FALSE))</f>
        <v>Harry Bunting   U13B</v>
      </c>
      <c r="D200" s="10" t="str">
        <f>IF(B200=0,0,VLOOKUP(C200,ATHLETES!$B$2:$E$1550,2,FALSE))</f>
        <v>Harry Bunting</v>
      </c>
      <c r="E200" s="10" t="str">
        <f>IF(B200=0,0,VLOOKUP(D200,ATHLETES!$C$2:$E$1550,2,FALSE))</f>
        <v>Wimborne AC</v>
      </c>
      <c r="F200" s="13">
        <v>14.08</v>
      </c>
      <c r="G200" s="11">
        <v>-2</v>
      </c>
      <c r="H200" s="12"/>
    </row>
    <row r="201" spans="1:8">
      <c r="A201" s="10" t="s">
        <v>873</v>
      </c>
      <c r="B201" s="11">
        <v>51</v>
      </c>
      <c r="C201" s="10" t="str">
        <f>IF(B201=0,0,VLOOKUP(B201,ATHLETES!$A$2:$B$1550,2,FALSE))</f>
        <v>Max Chater    U13B</v>
      </c>
      <c r="D201" s="10" t="str">
        <f>IF(B201=0,0,VLOOKUP(C201,ATHLETES!$B$2:$E$1550,2,FALSE))</f>
        <v xml:space="preserve">Max Chater </v>
      </c>
      <c r="E201" s="10" t="str">
        <f>IF(B201=0,0,VLOOKUP(D201,ATHLETES!$C$2:$E$1550,2,FALSE))</f>
        <v>Wimborne AC</v>
      </c>
      <c r="F201" s="13">
        <v>14.7</v>
      </c>
      <c r="G201" s="11"/>
      <c r="H201" s="12"/>
    </row>
    <row r="202" spans="1:8">
      <c r="A202" s="10"/>
      <c r="B202" s="11">
        <v>120</v>
      </c>
      <c r="C202" s="10" t="str">
        <f>IF(B202=0,0,VLOOKUP(B202,ATHLETES!$A$2:$B$1550,2,FALSE))</f>
        <v>Daniel Griffin    U13B</v>
      </c>
      <c r="D202" s="10" t="str">
        <f>IF(B202=0,0,VLOOKUP(C202,ATHLETES!$B$2:$E$1550,2,FALSE))</f>
        <v xml:space="preserve">Daniel Griffin </v>
      </c>
      <c r="E202" s="10" t="str">
        <f>IF(B202=0,0,VLOOKUP(D202,ATHLETES!$C$2:$E$1550,2,FALSE))</f>
        <v xml:space="preserve">Mendip AC </v>
      </c>
      <c r="F202" s="13">
        <v>15.06</v>
      </c>
      <c r="G202" s="11"/>
      <c r="H202" s="12"/>
    </row>
    <row r="203" spans="1:8">
      <c r="A203" s="10"/>
      <c r="B203" s="11">
        <v>323</v>
      </c>
      <c r="C203" s="10" t="str">
        <f>IF(B203=0,0,VLOOKUP(B203,ATHLETES!$A$2:$B$1550,2,FALSE))</f>
        <v>Henry Watson    U13B</v>
      </c>
      <c r="D203" s="10" t="str">
        <f>IF(B203=0,0,VLOOKUP(C203,ATHLETES!$B$2:$E$1550,2,FALSE))</f>
        <v xml:space="preserve">Henry Watson </v>
      </c>
      <c r="E203" s="10" t="str">
        <f>IF(B203=0,0,VLOOKUP(D203,ATHLETES!$C$2:$E$1550,2,FALSE))</f>
        <v>Yate and District</v>
      </c>
      <c r="F203" s="13">
        <v>16.18</v>
      </c>
      <c r="G203" s="11"/>
      <c r="H203" s="12"/>
    </row>
    <row r="204" spans="1:8">
      <c r="A204" s="10"/>
      <c r="B204" s="11">
        <v>416</v>
      </c>
      <c r="C204" s="10" t="str">
        <f>IF(B204=0,0,VLOOKUP(B204,ATHLETES!$A$2:$B$1550,2,FALSE))</f>
        <v>Harry Acott   U13 B</v>
      </c>
      <c r="D204" s="10" t="str">
        <f>IF(B204=0,0,VLOOKUP(C204,ATHLETES!$B$2:$E$1550,2,FALSE))</f>
        <v>Harry Acott</v>
      </c>
      <c r="E204" s="10" t="str">
        <f>IF(B204=0,0,VLOOKUP(D204,ATHLETES!$C$2:$E$1550,2,FALSE))</f>
        <v xml:space="preserve">Mendip AC </v>
      </c>
      <c r="F204" s="13">
        <v>16.47</v>
      </c>
      <c r="G204" s="11"/>
      <c r="H204" s="12"/>
    </row>
    <row r="205" spans="1:8">
      <c r="A205" s="10"/>
      <c r="B205" s="11"/>
      <c r="C205" s="10">
        <f>IF(B205=0,0,VLOOKUP(B205,ATHLETES!$A$2:$B$1550,2,FALSE))</f>
        <v>0</v>
      </c>
      <c r="D205" s="10">
        <f>IF(B205=0,0,VLOOKUP(C205,ATHLETES!$B$2:$E$1550,2,FALSE))</f>
        <v>0</v>
      </c>
      <c r="E205" s="10">
        <f>IF(B205=0,0,VLOOKUP(D205,ATHLETES!$C$2:$E$1550,2,FALSE))</f>
        <v>0</v>
      </c>
      <c r="F205" s="13"/>
      <c r="G205" s="11"/>
      <c r="H205" s="12"/>
    </row>
    <row r="206" spans="1:8">
      <c r="A206" s="10" t="s">
        <v>741</v>
      </c>
      <c r="B206" s="11">
        <v>108</v>
      </c>
      <c r="C206" s="10" t="str">
        <f>IF(B206=0,0,VLOOKUP(B206,ATHLETES!$A$2:$B$1550,2,FALSE))</f>
        <v>Abi Gillard    U13G</v>
      </c>
      <c r="D206" s="10" t="str">
        <f>IF(B206=0,0,VLOOKUP(C206,ATHLETES!$B$2:$E$1550,2,FALSE))</f>
        <v xml:space="preserve">Abi Gillard </v>
      </c>
      <c r="E206" s="10" t="str">
        <f>IF(B206=0,0,VLOOKUP(D206,ATHLETES!$C$2:$E$1550,2,FALSE))</f>
        <v xml:space="preserve">Yeovil Olympiads AC </v>
      </c>
      <c r="F206" s="13">
        <v>14.7</v>
      </c>
      <c r="G206" s="11">
        <v>-0.7</v>
      </c>
      <c r="H206" s="12"/>
    </row>
    <row r="207" spans="1:8">
      <c r="A207" s="10" t="s">
        <v>39</v>
      </c>
      <c r="B207" s="11">
        <v>266</v>
      </c>
      <c r="C207" s="10" t="str">
        <f>IF(B207=0,0,VLOOKUP(B207,ATHLETES!$A$2:$B$1550,2,FALSE))</f>
        <v>Taylor Saltmarsh   U13G</v>
      </c>
      <c r="D207" s="10" t="str">
        <f>IF(B207=0,0,VLOOKUP(C207,ATHLETES!$B$2:$E$1550,2,FALSE))</f>
        <v>Taylor Saltmarsh</v>
      </c>
      <c r="E207" s="10" t="str">
        <f>IF(B207=0,0,VLOOKUP(D207,ATHLETES!$C$2:$E$1550,2,FALSE))</f>
        <v>Exeter Harriers</v>
      </c>
      <c r="F207" s="13">
        <v>14.9</v>
      </c>
      <c r="G207" s="11"/>
      <c r="H207" s="12"/>
    </row>
    <row r="208" spans="1:8">
      <c r="A208" s="10"/>
      <c r="B208" s="11">
        <v>411</v>
      </c>
      <c r="C208" s="10" t="str">
        <f>IF(B208=0,0,VLOOKUP(B208,ATHLETES!$A$2:$B$1550,2,FALSE))</f>
        <v>Maisy Herbert   U13G</v>
      </c>
      <c r="D208" s="10" t="str">
        <f>IF(B208=0,0,VLOOKUP(C208,ATHLETES!$B$2:$E$1550,2,FALSE))</f>
        <v>Maisy Herbert</v>
      </c>
      <c r="E208" s="10" t="str">
        <f>IF(B208=0,0,VLOOKUP(D208,ATHLETES!$C$2:$E$1550,2,FALSE))</f>
        <v>Dorchester AC</v>
      </c>
      <c r="F208" s="13">
        <v>15.04</v>
      </c>
      <c r="G208" s="11"/>
      <c r="H208" s="12"/>
    </row>
    <row r="209" spans="1:8">
      <c r="A209" s="10"/>
      <c r="B209" s="11">
        <v>379</v>
      </c>
      <c r="C209" s="10" t="str">
        <f>IF(B209=0,0,VLOOKUP(B209,ATHLETES!$A$2:$B$1550,2,FALSE))</f>
        <v>Brooke Williams   U13G</v>
      </c>
      <c r="D209" s="10" t="str">
        <f>IF(B209=0,0,VLOOKUP(C209,ATHLETES!$B$2:$E$1550,2,FALSE))</f>
        <v>Brooke Williams</v>
      </c>
      <c r="E209" s="10" t="str">
        <f>IF(B209=0,0,VLOOKUP(D209,ATHLETES!$C$2:$E$1550,2,FALSE))</f>
        <v>Wimborne AC</v>
      </c>
      <c r="F209" s="13">
        <v>16.010000000000002</v>
      </c>
      <c r="G209" s="11"/>
      <c r="H209" s="12"/>
    </row>
    <row r="210" spans="1:8">
      <c r="A210" s="10"/>
      <c r="B210" s="11">
        <v>42</v>
      </c>
      <c r="C210" s="10" t="str">
        <f>IF(B210=0,0,VLOOKUP(B210,ATHLETES!$A$2:$B$1550,2,FALSE))</f>
        <v>Hattie Byrne    U13G</v>
      </c>
      <c r="D210" s="10" t="str">
        <f>IF(B210=0,0,VLOOKUP(C210,ATHLETES!$B$2:$E$1550,2,FALSE))</f>
        <v xml:space="preserve">Hattie Byrne </v>
      </c>
      <c r="E210" s="10" t="str">
        <f>IF(B210=0,0,VLOOKUP(D210,ATHLETES!$C$2:$E$1550,2,FALSE))</f>
        <v xml:space="preserve">Yeovil Olympiads </v>
      </c>
      <c r="F210" s="13">
        <v>16.350000000000001</v>
      </c>
      <c r="G210" s="11"/>
      <c r="H210" s="12"/>
    </row>
    <row r="211" spans="1:8">
      <c r="A211" s="10"/>
      <c r="B211" s="11">
        <v>290</v>
      </c>
      <c r="C211" s="10" t="str">
        <f>IF(B211=0,0,VLOOKUP(B211,ATHLETES!$A$2:$B$1550,2,FALSE))</f>
        <v xml:space="preserve">Madeleine Stokes    U13G </v>
      </c>
      <c r="D211" s="10" t="str">
        <f>IF(B211=0,0,VLOOKUP(C211,ATHLETES!$B$2:$E$1550,2,FALSE))</f>
        <v xml:space="preserve">Madeleine Stokes </v>
      </c>
      <c r="E211" s="10" t="str">
        <f>IF(B211=0,0,VLOOKUP(D211,ATHLETES!$C$2:$E$1550,2,FALSE))</f>
        <v xml:space="preserve">Poole Runners </v>
      </c>
      <c r="F211" s="13">
        <v>16.36</v>
      </c>
      <c r="G211" s="11"/>
      <c r="H211" s="12"/>
    </row>
    <row r="212" spans="1:8">
      <c r="A212" s="10"/>
      <c r="B212" s="11"/>
      <c r="C212" s="10">
        <f>IF(B212=0,0,VLOOKUP(B212,ATHLETES!$A$2:$B$1550,2,FALSE))</f>
        <v>0</v>
      </c>
      <c r="D212" s="10">
        <f>IF(B212=0,0,VLOOKUP(C212,ATHLETES!$B$2:$E$1550,2,FALSE))</f>
        <v>0</v>
      </c>
      <c r="E212" s="10">
        <f>IF(B212=0,0,VLOOKUP(D212,ATHLETES!$C$2:$E$1550,2,FALSE))</f>
        <v>0</v>
      </c>
      <c r="F212" s="13"/>
      <c r="G212" s="11"/>
      <c r="H212" s="12"/>
    </row>
    <row r="213" spans="1:8">
      <c r="A213" s="10" t="s">
        <v>769</v>
      </c>
      <c r="B213" s="11">
        <v>23</v>
      </c>
      <c r="C213" s="10" t="str">
        <f>IF(B213=0,0,VLOOKUP(B213,ATHLETES!$A$2:$B$1550,2,FALSE))</f>
        <v>Michael Biss   SM</v>
      </c>
      <c r="D213" s="10" t="str">
        <f>IF(B213=0,0,VLOOKUP(C213,ATHLETES!$B$2:$E$1550,2,FALSE))</f>
        <v>Michael Biss</v>
      </c>
      <c r="E213" s="10" t="str">
        <f>IF(B213=0,0,VLOOKUP(D213,ATHLETES!$C$2:$E$1550,2,FALSE))</f>
        <v>Wells</v>
      </c>
      <c r="F213" s="13" t="s">
        <v>770</v>
      </c>
      <c r="G213" s="11"/>
      <c r="H213" s="12"/>
    </row>
    <row r="214" spans="1:8">
      <c r="A214" s="10" t="s">
        <v>874</v>
      </c>
      <c r="B214" s="11">
        <v>400</v>
      </c>
      <c r="C214" s="10" t="str">
        <f>IF(B214=0,0,VLOOKUP(B214,ATHLETES!$A$2:$B$1550,2,FALSE))</f>
        <v>Jack derrick   U23M</v>
      </c>
      <c r="D214" s="10" t="str">
        <f>IF(B214=0,0,VLOOKUP(C214,ATHLETES!$B$2:$E$1550,2,FALSE))</f>
        <v>Jack derrick</v>
      </c>
      <c r="E214" s="10" t="str">
        <f>IF(B214=0,0,VLOOKUP(D214,ATHLETES!$C$2:$E$1550,2,FALSE))</f>
        <v>Yate</v>
      </c>
      <c r="F214" s="13" t="s">
        <v>771</v>
      </c>
      <c r="G214" s="11"/>
      <c r="H214" s="12"/>
    </row>
    <row r="215" spans="1:8">
      <c r="A215" s="10"/>
      <c r="B215" s="11">
        <v>376</v>
      </c>
      <c r="C215" s="10" t="str">
        <f>IF(B215=0,0,VLOOKUP(B215,ATHLETES!$A$2:$B$1550,2,FALSE))</f>
        <v>Finn Peterson   U20M</v>
      </c>
      <c r="D215" s="10" t="str">
        <f>IF(B215=0,0,VLOOKUP(C215,ATHLETES!$B$2:$E$1550,2,FALSE))</f>
        <v>Finn Peterson</v>
      </c>
      <c r="E215" s="10" t="str">
        <f>IF(B215=0,0,VLOOKUP(D215,ATHLETES!$C$2:$E$1550,2,FALSE))</f>
        <v>Wimborne AC</v>
      </c>
      <c r="F215" s="13" t="s">
        <v>772</v>
      </c>
      <c r="G215" s="11"/>
      <c r="H215" s="12"/>
    </row>
    <row r="216" spans="1:8">
      <c r="A216" s="10"/>
      <c r="B216" s="11">
        <v>318</v>
      </c>
      <c r="C216" s="10" t="str">
        <f>IF(B216=0,0,VLOOKUP(B216,ATHLETES!$A$2:$B$1550,2,FALSE))</f>
        <v>Ewan Walton    SM</v>
      </c>
      <c r="D216" s="10" t="str">
        <f>IF(B216=0,0,VLOOKUP(C216,ATHLETES!$B$2:$E$1550,2,FALSE))</f>
        <v xml:space="preserve">Ewan Walton </v>
      </c>
      <c r="E216" s="10" t="str">
        <f>IF(B216=0,0,VLOOKUP(D216,ATHLETES!$C$2:$E$1550,2,FALSE))</f>
        <v>Teignbridge Trotters</v>
      </c>
      <c r="F216" s="13" t="s">
        <v>773</v>
      </c>
      <c r="G216" s="11"/>
      <c r="H216" s="12"/>
    </row>
    <row r="217" spans="1:8">
      <c r="A217" s="10"/>
      <c r="B217" s="11">
        <v>192</v>
      </c>
      <c r="C217" s="10" t="str">
        <f>IF(B217=0,0,VLOOKUP(B217,ATHLETES!$A$2:$B$1550,2,FALSE))</f>
        <v>David Lee    V50</v>
      </c>
      <c r="D217" s="10" t="str">
        <f>IF(B217=0,0,VLOOKUP(C217,ATHLETES!$B$2:$E$1550,2,FALSE))</f>
        <v xml:space="preserve">David Lee </v>
      </c>
      <c r="E217" s="10" t="str">
        <f>IF(B217=0,0,VLOOKUP(D217,ATHLETES!$C$2:$E$1550,2,FALSE))</f>
        <v xml:space="preserve">Taunton </v>
      </c>
      <c r="F217" s="13" t="s">
        <v>774</v>
      </c>
      <c r="G217" s="11"/>
      <c r="H217" s="12"/>
    </row>
    <row r="218" spans="1:8">
      <c r="A218" s="10"/>
      <c r="B218" s="11">
        <v>369</v>
      </c>
      <c r="C218" s="10" t="str">
        <f>IF(B218=0,0,VLOOKUP(B218,ATHLETES!$A$2:$B$1550,2,FALSE))</f>
        <v>James McKibbin   SM/T20</v>
      </c>
      <c r="D218" s="10" t="str">
        <f>IF(B218=0,0,VLOOKUP(C218,ATHLETES!$B$2:$E$1550,2,FALSE))</f>
        <v>James McKibbin</v>
      </c>
      <c r="E218" s="10" t="str">
        <f>IF(B218=0,0,VLOOKUP(D218,ATHLETES!$C$2:$E$1550,2,FALSE))</f>
        <v>North Devon AC</v>
      </c>
      <c r="F218" s="13" t="s">
        <v>775</v>
      </c>
      <c r="G218" s="11"/>
      <c r="H218" s="12"/>
    </row>
    <row r="219" spans="1:8">
      <c r="A219" s="10"/>
      <c r="B219" s="11">
        <v>431</v>
      </c>
      <c r="C219" s="10" t="str">
        <f>IF(B219=0,0,VLOOKUP(B219,ATHLETES!$A$2:$B$1550,2,FALSE))</f>
        <v>Ray Taylor   V55</v>
      </c>
      <c r="D219" s="10" t="str">
        <f>IF(B219=0,0,VLOOKUP(C219,ATHLETES!$B$2:$E$1550,2,FALSE))</f>
        <v>Ray Taylor</v>
      </c>
      <c r="E219" s="10" t="str">
        <f>IF(B219=0,0,VLOOKUP(D219,ATHLETES!$C$2:$E$1550,2,FALSE))</f>
        <v>N Devon</v>
      </c>
      <c r="F219" s="13" t="s">
        <v>776</v>
      </c>
      <c r="G219" s="11"/>
      <c r="H219" s="12"/>
    </row>
    <row r="220" spans="1:8">
      <c r="A220" s="10"/>
      <c r="B220" s="11"/>
      <c r="C220" s="10">
        <f>IF(B220=0,0,VLOOKUP(B220,ATHLETES!$A$2:$B$1550,2,FALSE))</f>
        <v>0</v>
      </c>
      <c r="D220" s="10">
        <f>IF(B220=0,0,VLOOKUP(C220,ATHLETES!$B$2:$E$1550,2,FALSE))</f>
        <v>0</v>
      </c>
      <c r="E220" s="10">
        <f>IF(B220=0,0,VLOOKUP(D220,ATHLETES!$C$2:$E$1550,2,FALSE))</f>
        <v>0</v>
      </c>
      <c r="F220" s="13"/>
      <c r="G220" s="11"/>
      <c r="H220" s="12"/>
    </row>
    <row r="221" spans="1:8">
      <c r="A221" s="10" t="s">
        <v>769</v>
      </c>
      <c r="B221" s="11">
        <v>433</v>
      </c>
      <c r="C221" s="10" t="str">
        <f>IF(B221=0,0,VLOOKUP(B221,ATHLETES!$A$2:$B$1550,2,FALSE))</f>
        <v>Sam Cobb   U17M</v>
      </c>
      <c r="D221" s="10" t="str">
        <f>IF(B221=0,0,VLOOKUP(C221,ATHLETES!$B$2:$E$1550,2,FALSE))</f>
        <v>Sam Cobb</v>
      </c>
      <c r="E221" s="10" t="str">
        <f>IF(B221=0,0,VLOOKUP(D221,ATHLETES!$C$2:$E$1550,2,FALSE))</f>
        <v>Taunton</v>
      </c>
      <c r="F221" s="13" t="s">
        <v>777</v>
      </c>
      <c r="G221" s="11"/>
      <c r="H221" s="12"/>
    </row>
    <row r="222" spans="1:8">
      <c r="A222" s="10" t="s">
        <v>2</v>
      </c>
      <c r="B222" s="11">
        <v>191</v>
      </c>
      <c r="C222" s="10" t="str">
        <f>IF(B222=0,0,VLOOKUP(B222,ATHLETES!$A$2:$B$1550,2,FALSE))</f>
        <v>Oscar Lee    U17M</v>
      </c>
      <c r="D222" s="10" t="str">
        <f>IF(B222=0,0,VLOOKUP(C222,ATHLETES!$B$2:$E$1550,2,FALSE))</f>
        <v xml:space="preserve">Oscar Lee </v>
      </c>
      <c r="E222" s="10" t="str">
        <f>IF(B222=0,0,VLOOKUP(D222,ATHLETES!$C$2:$E$1550,2,FALSE))</f>
        <v>Taunton</v>
      </c>
      <c r="F222" s="13" t="s">
        <v>778</v>
      </c>
      <c r="G222" s="11"/>
      <c r="H222" s="12"/>
    </row>
    <row r="223" spans="1:8">
      <c r="A223" s="10"/>
      <c r="B223" s="11">
        <v>127</v>
      </c>
      <c r="C223" s="10" t="str">
        <f>IF(B223=0,0,VLOOKUP(B223,ATHLETES!$A$2:$B$1550,2,FALSE))</f>
        <v xml:space="preserve">Luke Hamley    U17M </v>
      </c>
      <c r="D223" s="10" t="str">
        <f>IF(B223=0,0,VLOOKUP(C223,ATHLETES!$B$2:$E$1550,2,FALSE))</f>
        <v xml:space="preserve">Luke Hamley </v>
      </c>
      <c r="E223" s="10" t="str">
        <f>IF(B223=0,0,VLOOKUP(D223,ATHLETES!$C$2:$E$1550,2,FALSE))</f>
        <v xml:space="preserve">North Devon AC </v>
      </c>
      <c r="F223" s="13" t="s">
        <v>779</v>
      </c>
      <c r="G223" s="11"/>
      <c r="H223" s="12"/>
    </row>
    <row r="224" spans="1:8">
      <c r="A224" s="10"/>
      <c r="B224" s="11">
        <v>186</v>
      </c>
      <c r="C224" s="10" t="str">
        <f>IF(B224=0,0,VLOOKUP(B224,ATHLETES!$A$2:$B$1550,2,FALSE))</f>
        <v>Seth Lake    U17M</v>
      </c>
      <c r="D224" s="10" t="str">
        <f>IF(B224=0,0,VLOOKUP(C224,ATHLETES!$B$2:$E$1550,2,FALSE))</f>
        <v xml:space="preserve">Seth Lake </v>
      </c>
      <c r="E224" s="10" t="str">
        <f>IF(B224=0,0,VLOOKUP(D224,ATHLETES!$C$2:$E$1550,2,FALSE))</f>
        <v>Wimborne AC</v>
      </c>
      <c r="F224" s="13" t="s">
        <v>780</v>
      </c>
      <c r="G224" s="11"/>
      <c r="H224" s="12"/>
    </row>
    <row r="225" spans="1:8">
      <c r="A225" s="10"/>
      <c r="B225" s="11">
        <v>248</v>
      </c>
      <c r="C225" s="10" t="str">
        <f>IF(B225=0,0,VLOOKUP(B225,ATHLETES!$A$2:$B$1550,2,FALSE))</f>
        <v xml:space="preserve">Andrew Power    </v>
      </c>
      <c r="D225" s="10" t="str">
        <f>IF(B225=0,0,VLOOKUP(C225,ATHLETES!$B$2:$E$1550,2,FALSE))</f>
        <v xml:space="preserve">Andrew Power </v>
      </c>
      <c r="E225" s="10" t="str">
        <f>IF(B225=0,0,VLOOKUP(D225,ATHLETES!$C$2:$E$1550,2,FALSE))</f>
        <v>None</v>
      </c>
      <c r="F225" s="13" t="s">
        <v>781</v>
      </c>
      <c r="G225" s="11"/>
      <c r="H225" s="12"/>
    </row>
    <row r="226" spans="1:8">
      <c r="A226" s="10"/>
      <c r="B226" s="11">
        <v>365</v>
      </c>
      <c r="C226" s="10" t="str">
        <f>IF(B226=0,0,VLOOKUP(B226,ATHLETES!$A$2:$B$1550,2,FALSE))</f>
        <v>Dan Parkin   U17M</v>
      </c>
      <c r="D226" s="10" t="str">
        <f>IF(B226=0,0,VLOOKUP(C226,ATHLETES!$B$2:$E$1550,2,FALSE))</f>
        <v>Dan Parkin</v>
      </c>
      <c r="E226" s="10" t="str">
        <f>IF(B226=0,0,VLOOKUP(D226,ATHLETES!$C$2:$E$1550,2,FALSE))</f>
        <v>North Devon AC</v>
      </c>
      <c r="F226" s="13" t="s">
        <v>782</v>
      </c>
      <c r="G226" s="11"/>
      <c r="H226" s="12"/>
    </row>
    <row r="227" spans="1:8">
      <c r="A227" s="10"/>
      <c r="B227" s="11">
        <v>252</v>
      </c>
      <c r="C227" s="10" t="str">
        <f>IF(B227=0,0,VLOOKUP(B227,ATHLETES!$A$2:$B$1550,2,FALSE))</f>
        <v xml:space="preserve">Oliver Rawles    U17M </v>
      </c>
      <c r="D227" s="10" t="str">
        <f>IF(B227=0,0,VLOOKUP(C227,ATHLETES!$B$2:$E$1550,2,FALSE))</f>
        <v xml:space="preserve">Oliver Rawles </v>
      </c>
      <c r="E227" s="10" t="str">
        <f>IF(B227=0,0,VLOOKUP(D227,ATHLETES!$C$2:$E$1550,2,FALSE))</f>
        <v>Wimborne AC</v>
      </c>
      <c r="F227" s="13" t="s">
        <v>783</v>
      </c>
      <c r="G227" s="11"/>
      <c r="H227" s="12"/>
    </row>
    <row r="228" spans="1:8">
      <c r="A228" s="10"/>
      <c r="B228" s="11">
        <v>182</v>
      </c>
      <c r="C228" s="10" t="str">
        <f>IF(B228=0,0,VLOOKUP(B228,ATHLETES!$A$2:$B$1550,2,FALSE))</f>
        <v>Christopher Kirwin    U17M</v>
      </c>
      <c r="D228" s="10" t="str">
        <f>IF(B228=0,0,VLOOKUP(C228,ATHLETES!$B$2:$E$1550,2,FALSE))</f>
        <v xml:space="preserve">Christopher Kirwin </v>
      </c>
      <c r="E228" s="10" t="str">
        <f>IF(B228=0,0,VLOOKUP(D228,ATHLETES!$C$2:$E$1550,2,FALSE))</f>
        <v>Torquay AC</v>
      </c>
      <c r="F228" s="13" t="s">
        <v>784</v>
      </c>
      <c r="G228" s="11"/>
      <c r="H228" s="12"/>
    </row>
    <row r="229" spans="1:8">
      <c r="A229" s="10"/>
      <c r="B229" s="11"/>
      <c r="C229" s="10">
        <f>IF(B229=0,0,VLOOKUP(B229,ATHLETES!$A$2:$B$1550,2,FALSE))</f>
        <v>0</v>
      </c>
      <c r="D229" s="10">
        <f>IF(B229=0,0,VLOOKUP(C229,ATHLETES!$B$2:$E$1550,2,FALSE))</f>
        <v>0</v>
      </c>
      <c r="E229" s="10">
        <f>IF(B229=0,0,VLOOKUP(D229,ATHLETES!$C$2:$E$1550,2,FALSE))</f>
        <v>0</v>
      </c>
      <c r="F229" s="13"/>
      <c r="G229" s="11"/>
      <c r="H229" s="12"/>
    </row>
    <row r="230" spans="1:8">
      <c r="A230" s="10" t="s">
        <v>769</v>
      </c>
      <c r="B230" s="11">
        <v>170</v>
      </c>
      <c r="C230" s="10" t="str">
        <f>IF(B230=0,0,VLOOKUP(B230,ATHLETES!$A$2:$B$1550,2,FALSE))</f>
        <v>Madeleine Johnson   U20W</v>
      </c>
      <c r="D230" s="10" t="str">
        <f>IF(B230=0,0,VLOOKUP(C230,ATHLETES!$B$2:$E$1550,2,FALSE))</f>
        <v>Madeleine Johnson</v>
      </c>
      <c r="E230" s="10" t="str">
        <f>IF(B230=0,0,VLOOKUP(D230,ATHLETES!$C$2:$E$1550,2,FALSE))</f>
        <v>Wimborne AC</v>
      </c>
      <c r="F230" s="13" t="s">
        <v>785</v>
      </c>
      <c r="G230" s="11"/>
      <c r="H230" s="12"/>
    </row>
    <row r="231" spans="1:8">
      <c r="A231" s="10"/>
      <c r="B231" s="11">
        <v>425</v>
      </c>
      <c r="C231" s="10" t="str">
        <f>IF(B231=0,0,VLOOKUP(B231,ATHLETES!$A$2:$B$1550,2,FALSE))</f>
        <v>Pia Lewis   U17W</v>
      </c>
      <c r="D231" s="10" t="str">
        <f>IF(B231=0,0,VLOOKUP(C231,ATHLETES!$B$2:$E$1550,2,FALSE))</f>
        <v>Pia Lewis</v>
      </c>
      <c r="E231" s="10" t="str">
        <f>IF(B231=0,0,VLOOKUP(D231,ATHLETES!$C$2:$E$1550,2,FALSE))</f>
        <v>Millfie;ld</v>
      </c>
      <c r="F231" s="13" t="s">
        <v>786</v>
      </c>
      <c r="G231" s="11"/>
      <c r="H231" s="12"/>
    </row>
    <row r="232" spans="1:8">
      <c r="A232" s="10" t="s">
        <v>875</v>
      </c>
      <c r="B232" s="11">
        <v>173</v>
      </c>
      <c r="C232" s="10" t="str">
        <f>IF(B232=0,0,VLOOKUP(B232,ATHLETES!$A$2:$B$1550,2,FALSE))</f>
        <v>Jemma Jones    SW</v>
      </c>
      <c r="D232" s="10" t="str">
        <f>IF(B232=0,0,VLOOKUP(C232,ATHLETES!$B$2:$E$1550,2,FALSE))</f>
        <v xml:space="preserve">Jemma Jones </v>
      </c>
      <c r="E232" s="10">
        <f>IF(B232=0,0,VLOOKUP(D232,ATHLETES!$C$2:$E$1550,2,FALSE))</f>
        <v>0</v>
      </c>
      <c r="F232" s="13" t="s">
        <v>787</v>
      </c>
      <c r="G232" s="11"/>
      <c r="H232" s="12"/>
    </row>
    <row r="233" spans="1:8">
      <c r="A233" s="10"/>
      <c r="B233" s="11">
        <v>286</v>
      </c>
      <c r="C233" s="10" t="str">
        <f>IF(B233=0,0,VLOOKUP(B233,ATHLETES!$A$2:$B$1550,2,FALSE))</f>
        <v>Natalya Smith    U17G</v>
      </c>
      <c r="D233" s="10" t="str">
        <f>IF(B233=0,0,VLOOKUP(C233,ATHLETES!$B$2:$E$1550,2,FALSE))</f>
        <v xml:space="preserve">Natalya Smith </v>
      </c>
      <c r="E233" s="10" t="str">
        <f>IF(B233=0,0,VLOOKUP(D233,ATHLETES!$C$2:$E$1550,2,FALSE))</f>
        <v xml:space="preserve">City of Portsmouth </v>
      </c>
      <c r="F233" s="13" t="s">
        <v>788</v>
      </c>
      <c r="G233" s="11"/>
      <c r="H233" s="12"/>
    </row>
    <row r="234" spans="1:8">
      <c r="A234" s="10"/>
      <c r="B234" s="11"/>
      <c r="C234" s="10">
        <f>IF(B234=0,0,VLOOKUP(B234,ATHLETES!$A$2:$B$1550,2,FALSE))</f>
        <v>0</v>
      </c>
      <c r="D234" s="10">
        <f>IF(B234=0,0,VLOOKUP(C234,ATHLETES!$B$2:$E$1550,2,FALSE))</f>
        <v>0</v>
      </c>
      <c r="E234" s="10">
        <f>IF(B234=0,0,VLOOKUP(D234,ATHLETES!$C$2:$E$1550,2,FALSE))</f>
        <v>0</v>
      </c>
      <c r="F234" s="13"/>
      <c r="G234" s="11"/>
      <c r="H234" s="12"/>
    </row>
    <row r="235" spans="1:8">
      <c r="A235" s="10" t="s">
        <v>791</v>
      </c>
      <c r="B235" s="11">
        <v>415</v>
      </c>
      <c r="C235" s="10" t="str">
        <f>IF(B235=0,0,VLOOKUP(B235,ATHLETES!$A$2:$B$1550,2,FALSE))</f>
        <v>Leo Stark   U15B</v>
      </c>
      <c r="D235" s="10" t="str">
        <f>IF(B235=0,0,VLOOKUP(C235,ATHLETES!$B$2:$E$1550,2,FALSE))</f>
        <v>Leo Stark</v>
      </c>
      <c r="E235" s="10" t="str">
        <f>IF(B235=0,0,VLOOKUP(D235,ATHLETES!$C$2:$E$1550,2,FALSE))</f>
        <v>Newport Harriers</v>
      </c>
      <c r="F235" s="13" t="s">
        <v>792</v>
      </c>
      <c r="G235" s="11"/>
      <c r="H235" s="12"/>
    </row>
    <row r="236" spans="1:8">
      <c r="A236" s="10"/>
      <c r="B236" s="11">
        <v>150</v>
      </c>
      <c r="C236" s="10" t="str">
        <f>IF(B236=0,0,VLOOKUP(B236,ATHLETES!$A$2:$B$1550,2,FALSE))</f>
        <v>Samuel Holloway    U15B</v>
      </c>
      <c r="D236" s="10" t="str">
        <f>IF(B236=0,0,VLOOKUP(C236,ATHLETES!$B$2:$E$1550,2,FALSE))</f>
        <v xml:space="preserve">Samuel Holloway </v>
      </c>
      <c r="E236" s="10" t="str">
        <f>IF(B236=0,0,VLOOKUP(D236,ATHLETES!$C$2:$E$1550,2,FALSE))</f>
        <v>North Somerset AC</v>
      </c>
      <c r="F236" s="13" t="s">
        <v>793</v>
      </c>
      <c r="G236" s="11"/>
      <c r="H236" s="12"/>
    </row>
    <row r="237" spans="1:8">
      <c r="A237" s="10" t="s">
        <v>91</v>
      </c>
      <c r="B237" s="11">
        <v>418</v>
      </c>
      <c r="C237" s="10" t="str">
        <f>IF(B237=0,0,VLOOKUP(B237,ATHLETES!$A$2:$B$1550,2,FALSE))</f>
        <v>Josh Cobb   U15B</v>
      </c>
      <c r="D237" s="10" t="str">
        <f>IF(B237=0,0,VLOOKUP(C237,ATHLETES!$B$2:$E$1550,2,FALSE))</f>
        <v>Josh Cobb</v>
      </c>
      <c r="E237" s="10" t="str">
        <f>IF(B237=0,0,VLOOKUP(D237,ATHLETES!$C$2:$E$1550,2,FALSE))</f>
        <v>Taunton</v>
      </c>
      <c r="F237" s="13" t="s">
        <v>794</v>
      </c>
      <c r="G237" s="11"/>
      <c r="H237" s="12"/>
    </row>
    <row r="238" spans="1:8">
      <c r="A238" s="10"/>
      <c r="B238" s="11">
        <v>325</v>
      </c>
      <c r="C238" s="10" t="str">
        <f>IF(B238=0,0,VLOOKUP(B238,ATHLETES!$A$2:$B$1550,2,FALSE))</f>
        <v>Louis Welch   U15B</v>
      </c>
      <c r="D238" s="10" t="str">
        <f>IF(B238=0,0,VLOOKUP(C238,ATHLETES!$B$2:$E$1550,2,FALSE))</f>
        <v>Louis Welch</v>
      </c>
      <c r="E238" s="10" t="str">
        <f>IF(B238=0,0,VLOOKUP(D238,ATHLETES!$C$2:$E$1550,2,FALSE))</f>
        <v>Exeter Harriers</v>
      </c>
      <c r="F238" s="13" t="s">
        <v>795</v>
      </c>
      <c r="G238" s="11"/>
      <c r="H238" s="12"/>
    </row>
    <row r="239" spans="1:8">
      <c r="A239" s="10"/>
      <c r="B239" s="11">
        <v>3</v>
      </c>
      <c r="C239" s="10" t="str">
        <f>IF(B239=0,0,VLOOKUP(B239,ATHLETES!$A$2:$B$1550,2,FALSE))</f>
        <v>Jack Amor   U15B</v>
      </c>
      <c r="D239" s="10" t="str">
        <f>IF(B239=0,0,VLOOKUP(C239,ATHLETES!$B$2:$E$1550,2,FALSE))</f>
        <v>Jack Amor</v>
      </c>
      <c r="E239" s="10" t="str">
        <f>IF(B239=0,0,VLOOKUP(D239,ATHLETES!$C$2:$E$1550,2,FALSE))</f>
        <v xml:space="preserve">Yeovil Olympiads </v>
      </c>
      <c r="F239" s="13" t="s">
        <v>796</v>
      </c>
      <c r="G239" s="11"/>
      <c r="H239" s="12"/>
    </row>
    <row r="240" spans="1:8">
      <c r="A240" s="10"/>
      <c r="B240" s="11">
        <v>417</v>
      </c>
      <c r="C240" s="10" t="str">
        <f>IF(B240=0,0,VLOOKUP(B240,ATHLETES!$A$2:$B$1550,2,FALSE))</f>
        <v>Benedict Alexander-Simpson   U15B</v>
      </c>
      <c r="D240" s="10" t="str">
        <f>IF(B240=0,0,VLOOKUP(C240,ATHLETES!$B$2:$E$1550,2,FALSE))</f>
        <v>Benedict Alexander-Simpson</v>
      </c>
      <c r="E240" s="10" t="str">
        <f>IF(B240=0,0,VLOOKUP(D240,ATHLETES!$C$2:$E$1550,2,FALSE))</f>
        <v xml:space="preserve">Wells City Harriers </v>
      </c>
      <c r="F240" s="13" t="s">
        <v>797</v>
      </c>
      <c r="G240" s="11"/>
      <c r="H240" s="12"/>
    </row>
    <row r="241" spans="1:8">
      <c r="A241" s="10"/>
      <c r="B241" s="11">
        <v>284</v>
      </c>
      <c r="C241" s="10" t="str">
        <f>IF(B241=0,0,VLOOKUP(B241,ATHLETES!$A$2:$B$1550,2,FALSE))</f>
        <v>Evan Smalldon   U15B</v>
      </c>
      <c r="D241" s="10" t="str">
        <f>IF(B241=0,0,VLOOKUP(C241,ATHLETES!$B$2:$E$1550,2,FALSE))</f>
        <v>Evan Smalldon</v>
      </c>
      <c r="E241" s="10" t="str">
        <f>IF(B241=0,0,VLOOKUP(D241,ATHLETES!$C$2:$E$1550,2,FALSE))</f>
        <v>Taunton AC</v>
      </c>
      <c r="F241" s="13" t="s">
        <v>798</v>
      </c>
      <c r="G241" s="11"/>
      <c r="H241" s="12"/>
    </row>
    <row r="242" spans="1:8">
      <c r="A242" s="10"/>
      <c r="B242" s="11">
        <v>310</v>
      </c>
      <c r="C242" s="10" t="str">
        <f>IF(B242=0,0,VLOOKUP(B242,ATHLETES!$A$2:$B$1550,2,FALSE))</f>
        <v>Max Twitchen    U15B</v>
      </c>
      <c r="D242" s="10" t="str">
        <f>IF(B242=0,0,VLOOKUP(C242,ATHLETES!$B$2:$E$1550,2,FALSE))</f>
        <v xml:space="preserve">Max Twitchen </v>
      </c>
      <c r="E242" s="10" t="str">
        <f>IF(B242=0,0,VLOOKUP(D242,ATHLETES!$C$2:$E$1550,2,FALSE))</f>
        <v xml:space="preserve">Yeovil Olympiads </v>
      </c>
      <c r="F242" s="13" t="s">
        <v>799</v>
      </c>
      <c r="G242" s="11"/>
      <c r="H242" s="12"/>
    </row>
    <row r="243" spans="1:8">
      <c r="A243" s="10"/>
      <c r="B243" s="11">
        <v>142</v>
      </c>
      <c r="C243" s="10" t="str">
        <f>IF(B243=0,0,VLOOKUP(B243,ATHLETES!$A$2:$B$1550,2,FALSE))</f>
        <v>Joseph Healey   U15B</v>
      </c>
      <c r="D243" s="10" t="str">
        <f>IF(B243=0,0,VLOOKUP(C243,ATHLETES!$B$2:$E$1550,2,FALSE))</f>
        <v>Joseph Healey</v>
      </c>
      <c r="E243" s="10" t="str">
        <f>IF(B243=0,0,VLOOKUP(D243,ATHLETES!$C$2:$E$1550,2,FALSE))</f>
        <v>Wimborne AC</v>
      </c>
      <c r="F243" s="13" t="s">
        <v>800</v>
      </c>
      <c r="G243" s="11"/>
      <c r="H243" s="12"/>
    </row>
    <row r="244" spans="1:8">
      <c r="A244" s="10"/>
      <c r="B244" s="11"/>
      <c r="C244" s="10">
        <f>IF(B244=0,0,VLOOKUP(B244,ATHLETES!$A$2:$B$1550,2,FALSE))</f>
        <v>0</v>
      </c>
      <c r="D244" s="10">
        <f>IF(B244=0,0,VLOOKUP(C244,ATHLETES!$B$2:$E$1550,2,FALSE))</f>
        <v>0</v>
      </c>
      <c r="E244" s="10">
        <f>IF(B244=0,0,VLOOKUP(D244,ATHLETES!$C$2:$E$1550,2,FALSE))</f>
        <v>0</v>
      </c>
      <c r="F244" s="13"/>
      <c r="G244" s="11"/>
      <c r="H244" s="12"/>
    </row>
    <row r="245" spans="1:8">
      <c r="A245" s="10" t="s">
        <v>769</v>
      </c>
      <c r="B245" s="11">
        <v>151</v>
      </c>
      <c r="C245" s="10" t="str">
        <f>IF(B245=0,0,VLOOKUP(B245,ATHLETES!$A$2:$B$1550,2,FALSE))</f>
        <v>Amelia Honor    U15G</v>
      </c>
      <c r="D245" s="10" t="str">
        <f>IF(B245=0,0,VLOOKUP(C245,ATHLETES!$B$2:$E$1550,2,FALSE))</f>
        <v xml:space="preserve">Amelia Honor </v>
      </c>
      <c r="E245" s="10" t="str">
        <f>IF(B245=0,0,VLOOKUP(D245,ATHLETES!$C$2:$E$1550,2,FALSE))</f>
        <v xml:space="preserve">Westbury Yate </v>
      </c>
      <c r="F245" s="13" t="s">
        <v>801</v>
      </c>
      <c r="G245" s="11"/>
      <c r="H245" s="12"/>
    </row>
    <row r="246" spans="1:8">
      <c r="A246" s="10"/>
      <c r="B246" s="11">
        <v>429</v>
      </c>
      <c r="C246" s="10" t="str">
        <f>IF(B246=0,0,VLOOKUP(B246,ATHLETES!$A$2:$B$1550,2,FALSE))</f>
        <v>Freya Buglass   U15G</v>
      </c>
      <c r="D246" s="10" t="str">
        <f>IF(B246=0,0,VLOOKUP(C246,ATHLETES!$B$2:$E$1550,2,FALSE))</f>
        <v>Freya Buglass</v>
      </c>
      <c r="E246" s="10" t="str">
        <f>IF(B246=0,0,VLOOKUP(D246,ATHLETES!$C$2:$E$1550,2,FALSE))</f>
        <v xml:space="preserve">Avon Valley </v>
      </c>
      <c r="F246" s="13" t="s">
        <v>802</v>
      </c>
      <c r="G246" s="11"/>
      <c r="H246" s="12"/>
    </row>
    <row r="247" spans="1:8">
      <c r="A247" s="10" t="s">
        <v>34</v>
      </c>
      <c r="B247" s="11">
        <v>29</v>
      </c>
      <c r="C247" s="10" t="str">
        <f>IF(B247=0,0,VLOOKUP(B247,ATHLETES!$A$2:$B$1550,2,FALSE))</f>
        <v>Ruby Brook   U15G</v>
      </c>
      <c r="D247" s="10" t="str">
        <f>IF(B247=0,0,VLOOKUP(C247,ATHLETES!$B$2:$E$1550,2,FALSE))</f>
        <v>Ruby Brook</v>
      </c>
      <c r="E247" s="10" t="str">
        <f>IF(B247=0,0,VLOOKUP(D247,ATHLETES!$C$2:$E$1550,2,FALSE))</f>
        <v>Stroud AC</v>
      </c>
      <c r="F247" s="13" t="s">
        <v>803</v>
      </c>
      <c r="G247" s="11"/>
      <c r="H247" s="12"/>
    </row>
    <row r="248" spans="1:8">
      <c r="A248" s="10"/>
      <c r="B248" s="11">
        <v>435</v>
      </c>
      <c r="C248" s="10" t="str">
        <f>IF(B248=0,0,VLOOKUP(B248,ATHLETES!$A$2:$B$1550,2,FALSE))</f>
        <v>Darcy Dryden    U15G</v>
      </c>
      <c r="D248" s="10" t="str">
        <f>IF(B248=0,0,VLOOKUP(C248,ATHLETES!$B$2:$E$1550,2,FALSE))</f>
        <v xml:space="preserve">Darcy Dryden </v>
      </c>
      <c r="E248" s="10" t="str">
        <f>IF(B248=0,0,VLOOKUP(D248,ATHLETES!$C$2:$E$1550,2,FALSE))</f>
        <v>YOAC</v>
      </c>
      <c r="F248" s="13" t="s">
        <v>804</v>
      </c>
      <c r="G248" s="11"/>
      <c r="H248" s="12"/>
    </row>
    <row r="249" spans="1:8">
      <c r="A249" s="10"/>
      <c r="B249" s="11">
        <v>153</v>
      </c>
      <c r="C249" s="10" t="str">
        <f>IF(B249=0,0,VLOOKUP(B249,ATHLETES!$A$2:$B$1550,2,FALSE))</f>
        <v xml:space="preserve">Grace Horswell    U15G </v>
      </c>
      <c r="D249" s="10" t="str">
        <f>IF(B249=0,0,VLOOKUP(C249,ATHLETES!$B$2:$E$1550,2,FALSE))</f>
        <v xml:space="preserve">Grace Horswell </v>
      </c>
      <c r="E249" s="10" t="str">
        <f>IF(B249=0,0,VLOOKUP(D249,ATHLETES!$C$2:$E$1550,2,FALSE))</f>
        <v>Yate and District</v>
      </c>
      <c r="F249" s="13" t="s">
        <v>805</v>
      </c>
      <c r="G249" s="11"/>
      <c r="H249" s="12"/>
    </row>
    <row r="250" spans="1:8">
      <c r="A250" s="10"/>
      <c r="B250" s="11">
        <v>258</v>
      </c>
      <c r="C250" s="10" t="str">
        <f>IF(B250=0,0,VLOOKUP(B250,ATHLETES!$A$2:$B$1550,2,FALSE))</f>
        <v xml:space="preserve">Seren Rodgers   U15G </v>
      </c>
      <c r="D250" s="10" t="str">
        <f>IF(B250=0,0,VLOOKUP(C250,ATHLETES!$B$2:$E$1550,2,FALSE))</f>
        <v>Seren Rodgers</v>
      </c>
      <c r="E250" s="10" t="str">
        <f>IF(B250=0,0,VLOOKUP(D250,ATHLETES!$C$2:$E$1550,2,FALSE))</f>
        <v>Taunton AC</v>
      </c>
      <c r="F250" s="13" t="s">
        <v>806</v>
      </c>
      <c r="G250" s="11"/>
      <c r="H250" s="12"/>
    </row>
    <row r="251" spans="1:8">
      <c r="A251" s="10"/>
      <c r="B251" s="11">
        <v>85</v>
      </c>
      <c r="C251" s="10" t="str">
        <f>IF(B251=0,0,VLOOKUP(B251,ATHLETES!$A$2:$B$1550,2,FALSE))</f>
        <v>Grace Fielder    U15G</v>
      </c>
      <c r="D251" s="10" t="str">
        <f>IF(B251=0,0,VLOOKUP(C251,ATHLETES!$B$2:$E$1550,2,FALSE))</f>
        <v xml:space="preserve">Grace Fielder </v>
      </c>
      <c r="E251" s="10" t="str">
        <f>IF(B251=0,0,VLOOKUP(D251,ATHLETES!$C$2:$E$1550,2,FALSE))</f>
        <v>Taunton AC</v>
      </c>
      <c r="F251" s="13" t="s">
        <v>807</v>
      </c>
      <c r="G251" s="11"/>
      <c r="H251" s="12"/>
    </row>
    <row r="252" spans="1:8">
      <c r="A252" s="10"/>
      <c r="B252" s="11">
        <v>64</v>
      </c>
      <c r="C252" s="10" t="str">
        <f>IF(B252=0,0,VLOOKUP(B252,ATHLETES!$A$2:$B$1550,2,FALSE))</f>
        <v xml:space="preserve">Isabella Cox   U15G </v>
      </c>
      <c r="D252" s="10" t="str">
        <f>IF(B252=0,0,VLOOKUP(C252,ATHLETES!$B$2:$E$1550,2,FALSE))</f>
        <v>Isabella Cox</v>
      </c>
      <c r="E252" s="10" t="str">
        <f>IF(B252=0,0,VLOOKUP(D252,ATHLETES!$C$2:$E$1550,2,FALSE))</f>
        <v>Wimborne AC</v>
      </c>
      <c r="F252" s="13" t="s">
        <v>808</v>
      </c>
      <c r="G252" s="11"/>
      <c r="H252" s="12"/>
    </row>
    <row r="253" spans="1:8">
      <c r="A253" s="10"/>
      <c r="B253" s="11">
        <v>281</v>
      </c>
      <c r="C253" s="10" t="str">
        <f>IF(B253=0,0,VLOOKUP(B253,ATHLETES!$A$2:$B$1550,2,FALSE))</f>
        <v>Kate Simmonds    U15G</v>
      </c>
      <c r="D253" s="10" t="str">
        <f>IF(B253=0,0,VLOOKUP(C253,ATHLETES!$B$2:$E$1550,2,FALSE))</f>
        <v xml:space="preserve">Kate Simmonds </v>
      </c>
      <c r="E253" s="10" t="str">
        <f>IF(B253=0,0,VLOOKUP(D253,ATHLETES!$C$2:$E$1550,2,FALSE))</f>
        <v>Wimborne AC</v>
      </c>
      <c r="F253" s="13" t="s">
        <v>809</v>
      </c>
      <c r="G253" s="11"/>
      <c r="H253" s="12"/>
    </row>
    <row r="254" spans="1:8">
      <c r="A254" s="10"/>
      <c r="B254" s="11">
        <v>2</v>
      </c>
      <c r="C254" s="10" t="str">
        <f>IF(B254=0,0,VLOOKUP(B254,ATHLETES!$A$2:$B$1550,2,FALSE))</f>
        <v xml:space="preserve">Lily Amor    U15G </v>
      </c>
      <c r="D254" s="10" t="str">
        <f>IF(B254=0,0,VLOOKUP(C254,ATHLETES!$B$2:$E$1550,2,FALSE))</f>
        <v xml:space="preserve">Lily Amor </v>
      </c>
      <c r="E254" s="10" t="str">
        <f>IF(B254=0,0,VLOOKUP(D254,ATHLETES!$C$2:$E$1550,2,FALSE))</f>
        <v xml:space="preserve">Yeovil Olympiads </v>
      </c>
      <c r="F254" s="13" t="s">
        <v>810</v>
      </c>
      <c r="G254" s="11"/>
      <c r="H254" s="12"/>
    </row>
    <row r="255" spans="1:8">
      <c r="A255" s="10"/>
      <c r="B255" s="11"/>
      <c r="C255" s="10">
        <f>IF(B255=0,0,VLOOKUP(B255,ATHLETES!$A$2:$B$1550,2,FALSE))</f>
        <v>0</v>
      </c>
      <c r="D255" s="10">
        <f>IF(B255=0,0,VLOOKUP(C255,ATHLETES!$B$2:$E$1550,2,FALSE))</f>
        <v>0</v>
      </c>
      <c r="E255" s="10">
        <f>IF(B255=0,0,VLOOKUP(D255,ATHLETES!$C$2:$E$1550,2,FALSE))</f>
        <v>0</v>
      </c>
      <c r="F255" s="13"/>
      <c r="G255" s="11"/>
      <c r="H255" s="12"/>
    </row>
    <row r="256" spans="1:8">
      <c r="A256" s="10" t="s">
        <v>769</v>
      </c>
      <c r="B256" s="11">
        <v>70</v>
      </c>
      <c r="C256" s="10" t="str">
        <f>IF(B256=0,0,VLOOKUP(B256,ATHLETES!$A$2:$B$1550,2,FALSE))</f>
        <v>Henry Dawes    U13B</v>
      </c>
      <c r="D256" s="10" t="str">
        <f>IF(B256=0,0,VLOOKUP(C256,ATHLETES!$B$2:$E$1550,2,FALSE))</f>
        <v xml:space="preserve">Henry Dawes </v>
      </c>
      <c r="E256" s="10" t="str">
        <f>IF(B256=0,0,VLOOKUP(D256,ATHLETES!$C$2:$E$1550,2,FALSE))</f>
        <v>Newport AC</v>
      </c>
      <c r="F256" s="13" t="s">
        <v>812</v>
      </c>
      <c r="G256" s="11"/>
      <c r="H256" s="12"/>
    </row>
    <row r="257" spans="1:8">
      <c r="A257" s="10" t="s">
        <v>37</v>
      </c>
      <c r="B257" s="11">
        <v>270</v>
      </c>
      <c r="C257" s="10" t="str">
        <f>IF(B257=0,0,VLOOKUP(B257,ATHLETES!$A$2:$B$1550,2,FALSE))</f>
        <v xml:space="preserve">Zinzan Sargent    U13 </v>
      </c>
      <c r="D257" s="10" t="str">
        <f>IF(B257=0,0,VLOOKUP(C257,ATHLETES!$B$2:$E$1550,2,FALSE))</f>
        <v xml:space="preserve">Zinzan Sargent </v>
      </c>
      <c r="E257" s="10" t="str">
        <f>IF(B257=0,0,VLOOKUP(D257,ATHLETES!$C$2:$E$1550,2,FALSE))</f>
        <v>none</v>
      </c>
      <c r="F257" s="13" t="s">
        <v>813</v>
      </c>
      <c r="G257" s="11"/>
      <c r="H257" s="12"/>
    </row>
    <row r="258" spans="1:8">
      <c r="A258" s="10"/>
      <c r="B258" s="11">
        <v>249</v>
      </c>
      <c r="C258" s="10" t="str">
        <f>IF(B258=0,0,VLOOKUP(B258,ATHLETES!$A$2:$B$1550,2,FALSE))</f>
        <v>Yusuf Qazi   U13B</v>
      </c>
      <c r="D258" s="10" t="str">
        <f>IF(B258=0,0,VLOOKUP(C258,ATHLETES!$B$2:$E$1550,2,FALSE))</f>
        <v>Yusuf Qazi</v>
      </c>
      <c r="E258" s="10" t="str">
        <f>IF(B258=0,0,VLOOKUP(D258,ATHLETES!$C$2:$E$1550,2,FALSE))</f>
        <v xml:space="preserve">Team Bath </v>
      </c>
      <c r="F258" s="13" t="s">
        <v>814</v>
      </c>
      <c r="G258" s="11"/>
      <c r="H258" s="12"/>
    </row>
    <row r="259" spans="1:8">
      <c r="A259" s="10"/>
      <c r="B259" s="11">
        <v>307</v>
      </c>
      <c r="C259" s="10" t="str">
        <f>IF(B259=0,0,VLOOKUP(B259,ATHLETES!$A$2:$B$1550,2,FALSE))</f>
        <v>Ethan Turner    U13B</v>
      </c>
      <c r="D259" s="10" t="str">
        <f>IF(B259=0,0,VLOOKUP(C259,ATHLETES!$B$2:$E$1550,2,FALSE))</f>
        <v xml:space="preserve">Ethan Turner </v>
      </c>
      <c r="E259" s="10" t="str">
        <f>IF(B259=0,0,VLOOKUP(D259,ATHLETES!$C$2:$E$1550,2,FALSE))</f>
        <v>Taunton AC</v>
      </c>
      <c r="F259" s="13" t="s">
        <v>815</v>
      </c>
      <c r="G259" s="11"/>
      <c r="H259" s="12"/>
    </row>
    <row r="260" spans="1:8">
      <c r="A260" s="10"/>
      <c r="B260" s="11">
        <v>120</v>
      </c>
      <c r="C260" s="10" t="str">
        <f>IF(B260=0,0,VLOOKUP(B260,ATHLETES!$A$2:$B$1550,2,FALSE))</f>
        <v>Daniel Griffin    U13B</v>
      </c>
      <c r="D260" s="10" t="str">
        <f>IF(B260=0,0,VLOOKUP(C260,ATHLETES!$B$2:$E$1550,2,FALSE))</f>
        <v xml:space="preserve">Daniel Griffin </v>
      </c>
      <c r="E260" s="10" t="str">
        <f>IF(B260=0,0,VLOOKUP(D260,ATHLETES!$C$2:$E$1550,2,FALSE))</f>
        <v xml:space="preserve">Mendip AC </v>
      </c>
      <c r="F260" s="13" t="s">
        <v>816</v>
      </c>
      <c r="G260" s="11"/>
      <c r="H260" s="12"/>
    </row>
    <row r="261" spans="1:8">
      <c r="A261" s="10"/>
      <c r="B261" s="11">
        <v>323</v>
      </c>
      <c r="C261" s="10" t="str">
        <f>IF(B261=0,0,VLOOKUP(B261,ATHLETES!$A$2:$B$1550,2,FALSE))</f>
        <v>Henry Watson    U13B</v>
      </c>
      <c r="D261" s="10" t="str">
        <f>IF(B261=0,0,VLOOKUP(C261,ATHLETES!$B$2:$E$1550,2,FALSE))</f>
        <v xml:space="preserve">Henry Watson </v>
      </c>
      <c r="E261" s="10" t="str">
        <f>IF(B261=0,0,VLOOKUP(D261,ATHLETES!$C$2:$E$1550,2,FALSE))</f>
        <v>Yate and District</v>
      </c>
      <c r="F261" s="13" t="s">
        <v>817</v>
      </c>
      <c r="G261" s="11"/>
      <c r="H261" s="12"/>
    </row>
    <row r="262" spans="1:8">
      <c r="A262" s="10"/>
      <c r="B262" s="11">
        <v>416</v>
      </c>
      <c r="C262" s="10" t="str">
        <f>IF(B262=0,0,VLOOKUP(B262,ATHLETES!$A$2:$B$1550,2,FALSE))</f>
        <v>Harry Acott   U13 B</v>
      </c>
      <c r="D262" s="10" t="str">
        <f>IF(B262=0,0,VLOOKUP(C262,ATHLETES!$B$2:$E$1550,2,FALSE))</f>
        <v>Harry Acott</v>
      </c>
      <c r="E262" s="10" t="str">
        <f>IF(B262=0,0,VLOOKUP(D262,ATHLETES!$C$2:$E$1550,2,FALSE))</f>
        <v xml:space="preserve">Mendip AC </v>
      </c>
      <c r="F262" s="13" t="s">
        <v>818</v>
      </c>
      <c r="G262" s="11"/>
      <c r="H262" s="12"/>
    </row>
    <row r="263" spans="1:8">
      <c r="A263" s="10"/>
      <c r="B263" s="11">
        <v>426</v>
      </c>
      <c r="C263" s="10" t="str">
        <f>IF(B263=0,0,VLOOKUP(B263,ATHLETES!$A$2:$B$1550,2,FALSE))</f>
        <v>Jack Doran   U13B</v>
      </c>
      <c r="D263" s="10" t="str">
        <f>IF(B263=0,0,VLOOKUP(C263,ATHLETES!$B$2:$E$1550,2,FALSE))</f>
        <v>Jack Doran</v>
      </c>
      <c r="E263" s="10" t="str">
        <f>IF(B263=0,0,VLOOKUP(D263,ATHLETES!$C$2:$E$1550,2,FALSE))</f>
        <v>Wimborne AC</v>
      </c>
      <c r="F263" s="13" t="s">
        <v>819</v>
      </c>
      <c r="G263" s="11"/>
      <c r="H263" s="12"/>
    </row>
    <row r="264" spans="1:8">
      <c r="A264" s="10"/>
      <c r="B264" s="11"/>
      <c r="C264" s="10">
        <f>IF(B264=0,0,VLOOKUP(B264,ATHLETES!$A$2:$B$1550,2,FALSE))</f>
        <v>0</v>
      </c>
      <c r="D264" s="10">
        <f>IF(B264=0,0,VLOOKUP(C264,ATHLETES!$B$2:$E$1550,2,FALSE))</f>
        <v>0</v>
      </c>
      <c r="E264" s="10">
        <f>IF(B264=0,0,VLOOKUP(D264,ATHLETES!$C$2:$E$1550,2,FALSE))</f>
        <v>0</v>
      </c>
      <c r="F264" s="13"/>
      <c r="G264" s="11"/>
      <c r="H264" s="12"/>
    </row>
    <row r="265" spans="1:8">
      <c r="A265" s="10" t="s">
        <v>769</v>
      </c>
      <c r="B265" s="11">
        <v>428</v>
      </c>
      <c r="C265" s="10" t="str">
        <f>IF(B265=0,0,VLOOKUP(B265,ATHLETES!$A$2:$B$1550,2,FALSE))</f>
        <v>Sophie Land   U13G</v>
      </c>
      <c r="D265" s="10" t="str">
        <f>IF(B265=0,0,VLOOKUP(C265,ATHLETES!$B$2:$E$1550,2,FALSE))</f>
        <v>Sophie Land</v>
      </c>
      <c r="E265" s="10" t="str">
        <f>IF(B265=0,0,VLOOKUP(D265,ATHLETES!$C$2:$E$1550,2,FALSE))</f>
        <v>N Devon</v>
      </c>
      <c r="F265" s="13" t="s">
        <v>820</v>
      </c>
      <c r="G265" s="11"/>
      <c r="H265" s="12"/>
    </row>
    <row r="266" spans="1:8">
      <c r="A266" s="10" t="s">
        <v>39</v>
      </c>
      <c r="B266" s="11">
        <v>434</v>
      </c>
      <c r="C266" s="10" t="str">
        <f>IF(B266=0,0,VLOOKUP(B266,ATHLETES!$A$2:$B$1550,2,FALSE))</f>
        <v>Molly Colwell   U13G</v>
      </c>
      <c r="D266" s="10" t="str">
        <f>IF(B266=0,0,VLOOKUP(C266,ATHLETES!$B$2:$E$1550,2,FALSE))</f>
        <v>Molly Colwell</v>
      </c>
      <c r="E266" s="10" t="str">
        <f>IF(B266=0,0,VLOOKUP(D266,ATHLETES!$C$2:$E$1550,2,FALSE))</f>
        <v>Unattached</v>
      </c>
      <c r="F266" s="13" t="s">
        <v>821</v>
      </c>
      <c r="G266" s="11"/>
      <c r="H266" s="12"/>
    </row>
    <row r="267" spans="1:8">
      <c r="A267" s="10"/>
      <c r="B267" s="11">
        <v>264</v>
      </c>
      <c r="C267" s="10" t="str">
        <f>IF(B267=0,0,VLOOKUP(B267,ATHLETES!$A$2:$B$1550,2,FALSE))</f>
        <v>Katie Rowe   U13G</v>
      </c>
      <c r="D267" s="10" t="str">
        <f>IF(B267=0,0,VLOOKUP(C267,ATHLETES!$B$2:$E$1550,2,FALSE))</f>
        <v>Katie Rowe</v>
      </c>
      <c r="E267" s="10" t="str">
        <f>IF(B267=0,0,VLOOKUP(D267,ATHLETES!$C$2:$E$1550,2,FALSE))</f>
        <v>Taunton AC</v>
      </c>
      <c r="F267" s="13" t="s">
        <v>822</v>
      </c>
      <c r="G267" s="11"/>
      <c r="H267" s="12"/>
    </row>
    <row r="268" spans="1:8">
      <c r="A268" s="10"/>
      <c r="B268" s="11">
        <v>69</v>
      </c>
      <c r="C268" s="10" t="str">
        <f>IF(B268=0,0,VLOOKUP(B268,ATHLETES!$A$2:$B$1550,2,FALSE))</f>
        <v>Daisy Davies   U13G</v>
      </c>
      <c r="D268" s="10" t="str">
        <f>IF(B268=0,0,VLOOKUP(C268,ATHLETES!$B$2:$E$1550,2,FALSE))</f>
        <v>Daisy Davies</v>
      </c>
      <c r="E268" s="10" t="str">
        <f>IF(B268=0,0,VLOOKUP(D268,ATHLETES!$C$2:$E$1550,2,FALSE))</f>
        <v xml:space="preserve">Yeovil Olympiads AC </v>
      </c>
      <c r="F268" s="13" t="s">
        <v>823</v>
      </c>
      <c r="G268" s="11"/>
      <c r="H268" s="12"/>
    </row>
    <row r="269" spans="1:8">
      <c r="A269" s="10"/>
      <c r="B269" s="11">
        <v>198</v>
      </c>
      <c r="C269" s="10" t="str">
        <f>IF(B269=0,0,VLOOKUP(B269,ATHLETES!$A$2:$B$1550,2,FALSE))</f>
        <v xml:space="preserve">Tabitha Lorenz   U13G </v>
      </c>
      <c r="D269" s="10" t="str">
        <f>IF(B269=0,0,VLOOKUP(C269,ATHLETES!$B$2:$E$1550,2,FALSE))</f>
        <v>Tabitha Lorenz</v>
      </c>
      <c r="E269" s="10" t="str">
        <f>IF(B269=0,0,VLOOKUP(D269,ATHLETES!$C$2:$E$1550,2,FALSE))</f>
        <v>None</v>
      </c>
      <c r="F269" s="13" t="s">
        <v>824</v>
      </c>
      <c r="G269" s="11"/>
      <c r="H269" s="12"/>
    </row>
    <row r="270" spans="1:8">
      <c r="A270" s="10"/>
      <c r="B270" s="11">
        <v>259</v>
      </c>
      <c r="C270" s="10" t="str">
        <f>IF(B270=0,0,VLOOKUP(B270,ATHLETES!$A$2:$B$1550,2,FALSE))</f>
        <v xml:space="preserve">Nia Rodgers    U13G </v>
      </c>
      <c r="D270" s="10" t="str">
        <f>IF(B270=0,0,VLOOKUP(C270,ATHLETES!$B$2:$E$1550,2,FALSE))</f>
        <v xml:space="preserve">Nia Rodgers </v>
      </c>
      <c r="E270" s="10" t="str">
        <f>IF(B270=0,0,VLOOKUP(D270,ATHLETES!$C$2:$E$1550,2,FALSE))</f>
        <v>Taunton AC</v>
      </c>
      <c r="F270" s="13" t="s">
        <v>825</v>
      </c>
      <c r="G270" s="11"/>
      <c r="H270" s="12"/>
    </row>
    <row r="271" spans="1:8">
      <c r="A271" s="10"/>
      <c r="B271" s="11">
        <v>35</v>
      </c>
      <c r="C271" s="10" t="str">
        <f>IF(B271=0,0,VLOOKUP(B271,ATHLETES!$A$2:$B$1550,2,FALSE))</f>
        <v>Gracie Bunting    U13G</v>
      </c>
      <c r="D271" s="10" t="str">
        <f>IF(B271=0,0,VLOOKUP(C271,ATHLETES!$B$2:$E$1550,2,FALSE))</f>
        <v xml:space="preserve">Gracie Bunting </v>
      </c>
      <c r="E271" s="10" t="str">
        <f>IF(B271=0,0,VLOOKUP(D271,ATHLETES!$C$2:$E$1550,2,FALSE))</f>
        <v>Wimborne AC</v>
      </c>
      <c r="F271" s="13" t="s">
        <v>826</v>
      </c>
      <c r="G271" s="11"/>
      <c r="H271" s="12"/>
    </row>
    <row r="272" spans="1:8">
      <c r="A272" s="10"/>
      <c r="B272" s="11">
        <v>57</v>
      </c>
      <c r="C272" s="10" t="str">
        <f>IF(B272=0,0,VLOOKUP(B272,ATHLETES!$A$2:$B$1550,2,FALSE))</f>
        <v xml:space="preserve">Kacey Collins   U13G </v>
      </c>
      <c r="D272" s="10" t="str">
        <f>IF(B272=0,0,VLOOKUP(C272,ATHLETES!$B$2:$E$1550,2,FALSE))</f>
        <v>Kacey Collins</v>
      </c>
      <c r="E272" s="10" t="str">
        <f>IF(B272=0,0,VLOOKUP(D272,ATHLETES!$C$2:$E$1550,2,FALSE))</f>
        <v>Taunton AC</v>
      </c>
      <c r="F272" s="13" t="s">
        <v>827</v>
      </c>
      <c r="G272" s="11"/>
      <c r="H272" s="12"/>
    </row>
    <row r="273" spans="1:8">
      <c r="A273" s="10"/>
      <c r="B273" s="11"/>
      <c r="C273" s="10">
        <f>IF(B273=0,0,VLOOKUP(B273,ATHLETES!$A$2:$B$1550,2,FALSE))</f>
        <v>0</v>
      </c>
      <c r="D273" s="10">
        <f>IF(B273=0,0,VLOOKUP(C273,ATHLETES!$B$2:$E$1550,2,FALSE))</f>
        <v>0</v>
      </c>
      <c r="E273" s="10">
        <f>IF(B273=0,0,VLOOKUP(D273,ATHLETES!$C$2:$E$1550,2,FALSE))</f>
        <v>0</v>
      </c>
      <c r="F273" s="13"/>
      <c r="G273" s="11"/>
      <c r="H273" s="12"/>
    </row>
    <row r="274" spans="1:8">
      <c r="A274" s="10" t="s">
        <v>828</v>
      </c>
      <c r="B274" s="11">
        <v>30</v>
      </c>
      <c r="C274" s="10" t="str">
        <f>IF(B274=0,0,VLOOKUP(B274,ATHLETES!$A$2:$B$1550,2,FALSE))</f>
        <v xml:space="preserve">Daniel Brooks   U20M </v>
      </c>
      <c r="D274" s="10" t="str">
        <f>IF(B274=0,0,VLOOKUP(C274,ATHLETES!$B$2:$E$1550,2,FALSE))</f>
        <v>Daniel Brooks</v>
      </c>
      <c r="E274" s="10" t="str">
        <f>IF(B274=0,0,VLOOKUP(D274,ATHLETES!$C$2:$E$1550,2,FALSE))</f>
        <v>Yate and District AC</v>
      </c>
      <c r="F274" s="13">
        <v>22.46</v>
      </c>
      <c r="G274" s="11">
        <v>-1</v>
      </c>
      <c r="H274" s="12"/>
    </row>
    <row r="275" spans="1:8">
      <c r="A275" s="10" t="s">
        <v>829</v>
      </c>
      <c r="B275" s="11">
        <v>275</v>
      </c>
      <c r="C275" s="10" t="str">
        <f>IF(B275=0,0,VLOOKUP(B275,ATHLETES!$A$2:$B$1550,2,FALSE))</f>
        <v>Elliot Scott   SM</v>
      </c>
      <c r="D275" s="10" t="str">
        <f>IF(B275=0,0,VLOOKUP(C275,ATHLETES!$B$2:$E$1550,2,FALSE))</f>
        <v>Elliot Scott</v>
      </c>
      <c r="E275" s="10" t="str">
        <f>IF(B275=0,0,VLOOKUP(D275,ATHLETES!$C$2:$E$1550,2,FALSE))</f>
        <v xml:space="preserve">Taunton AC </v>
      </c>
      <c r="F275" s="13">
        <v>22.88</v>
      </c>
      <c r="G275" s="11"/>
      <c r="H275" s="12"/>
    </row>
    <row r="276" spans="1:8">
      <c r="A276" s="10"/>
      <c r="B276" s="11">
        <v>397</v>
      </c>
      <c r="C276" s="10" t="str">
        <f>IF(B276=0,0,VLOOKUP(B276,ATHLETES!$A$2:$B$1550,2,FALSE))</f>
        <v>Martyn Morant   V40</v>
      </c>
      <c r="D276" s="10" t="str">
        <f>IF(B276=0,0,VLOOKUP(C276,ATHLETES!$B$2:$E$1550,2,FALSE))</f>
        <v>Martyn Morant</v>
      </c>
      <c r="E276" s="10" t="str">
        <f>IF(B276=0,0,VLOOKUP(D276,ATHLETES!$C$2:$E$1550,2,FALSE))</f>
        <v>Bath</v>
      </c>
      <c r="F276" s="13">
        <v>23.81</v>
      </c>
      <c r="G276" s="11"/>
      <c r="H276" s="12"/>
    </row>
    <row r="277" spans="1:8">
      <c r="A277" s="10"/>
      <c r="B277" s="11">
        <v>84</v>
      </c>
      <c r="C277" s="10" t="str">
        <f>IF(B277=0,0,VLOOKUP(B277,ATHLETES!$A$2:$B$1550,2,FALSE))</f>
        <v>Andy Faulkner   SM</v>
      </c>
      <c r="D277" s="10" t="str">
        <f>IF(B277=0,0,VLOOKUP(C277,ATHLETES!$B$2:$E$1550,2,FALSE))</f>
        <v>Andy Faulkner</v>
      </c>
      <c r="E277" s="10" t="str">
        <f>IF(B277=0,0,VLOOKUP(D277,ATHLETES!$C$2:$E$1550,2,FALSE))</f>
        <v xml:space="preserve">Yeovil Olympiads </v>
      </c>
      <c r="F277" s="13">
        <v>23.87</v>
      </c>
      <c r="G277" s="11"/>
      <c r="H277" s="12"/>
    </row>
    <row r="278" spans="1:8">
      <c r="A278" s="10"/>
      <c r="B278" s="11">
        <v>181</v>
      </c>
      <c r="C278" s="10" t="str">
        <f>IF(B278=0,0,VLOOKUP(B278,ATHLETES!$A$2:$B$1550,2,FALSE))</f>
        <v xml:space="preserve">Ethan Kirby   U20M </v>
      </c>
      <c r="D278" s="10" t="str">
        <f>IF(B278=0,0,VLOOKUP(C278,ATHLETES!$B$2:$E$1550,2,FALSE))</f>
        <v>Ethan Kirby</v>
      </c>
      <c r="E278" s="10" t="str">
        <f>IF(B278=0,0,VLOOKUP(D278,ATHLETES!$C$2:$E$1550,2,FALSE))</f>
        <v>Newton Abbot</v>
      </c>
      <c r="F278" s="13">
        <v>25.08</v>
      </c>
      <c r="G278" s="11"/>
      <c r="H278" s="12"/>
    </row>
    <row r="279" spans="1:8">
      <c r="A279" s="10"/>
      <c r="B279" s="11">
        <v>410</v>
      </c>
      <c r="C279" s="10" t="str">
        <f>IF(B279=0,0,VLOOKUP(B279,ATHLETES!$A$2:$B$1550,2,FALSE))</f>
        <v>Charlie Sendrowski   SM</v>
      </c>
      <c r="D279" s="10" t="str">
        <f>IF(B279=0,0,VLOOKUP(C279,ATHLETES!$B$2:$E$1550,2,FALSE))</f>
        <v>Charlie Sendrowski</v>
      </c>
      <c r="E279" s="10" t="str">
        <f>IF(B279=0,0,VLOOKUP(D279,ATHLETES!$C$2:$E$1550,2,FALSE))</f>
        <v>Bingley</v>
      </c>
      <c r="F279" s="13">
        <v>25.31</v>
      </c>
      <c r="G279" s="11"/>
      <c r="H279" s="12"/>
    </row>
    <row r="280" spans="1:8">
      <c r="A280" s="10"/>
      <c r="B280" s="11">
        <v>250</v>
      </c>
      <c r="C280" s="10" t="str">
        <f>IF(B280=0,0,VLOOKUP(B280,ATHLETES!$A$2:$B$1550,2,FALSE))</f>
        <v>Imam Qazi   SM</v>
      </c>
      <c r="D280" s="10" t="str">
        <f>IF(B280=0,0,VLOOKUP(C280,ATHLETES!$B$2:$E$1550,2,FALSE))</f>
        <v>Imam Qazi</v>
      </c>
      <c r="E280" s="10" t="str">
        <f>IF(B280=0,0,VLOOKUP(D280,ATHLETES!$C$2:$E$1550,2,FALSE))</f>
        <v xml:space="preserve">Team Bath </v>
      </c>
      <c r="F280" s="13">
        <v>25.54</v>
      </c>
      <c r="G280" s="11"/>
      <c r="H280" s="12"/>
    </row>
    <row r="281" spans="1:8">
      <c r="A281" s="10"/>
      <c r="B281" s="11">
        <v>241</v>
      </c>
      <c r="C281" s="10" t="str">
        <f>IF(B281=0,0,VLOOKUP(B281,ATHLETES!$A$2:$B$1550,2,FALSE))</f>
        <v>Marcus Pidgley    SM(T37)</v>
      </c>
      <c r="D281" s="10" t="str">
        <f>IF(B281=0,0,VLOOKUP(C281,ATHLETES!$B$2:$E$1550,2,FALSE))</f>
        <v xml:space="preserve">Marcus Pidgley </v>
      </c>
      <c r="E281" s="10" t="str">
        <f>IF(B281=0,0,VLOOKUP(D281,ATHLETES!$C$2:$E$1550,2,FALSE))</f>
        <v>Poole AC</v>
      </c>
      <c r="F281" s="13">
        <v>30.28</v>
      </c>
      <c r="G281" s="11"/>
      <c r="H281" s="12"/>
    </row>
    <row r="282" spans="1:8">
      <c r="A282" s="10"/>
      <c r="B282" s="11"/>
      <c r="C282" s="10">
        <f>IF(B282=0,0,VLOOKUP(B282,ATHLETES!$A$2:$B$1550,2,FALSE))</f>
        <v>0</v>
      </c>
      <c r="D282" s="10">
        <f>IF(B282=0,0,VLOOKUP(C282,ATHLETES!$B$2:$E$1550,2,FALSE))</f>
        <v>0</v>
      </c>
      <c r="E282" s="10">
        <f>IF(B282=0,0,VLOOKUP(D282,ATHLETES!$C$2:$E$1550,2,FALSE))</f>
        <v>0</v>
      </c>
      <c r="F282" s="13"/>
      <c r="G282" s="11"/>
      <c r="H282" s="12"/>
    </row>
    <row r="283" spans="1:8">
      <c r="A283" s="10" t="s">
        <v>828</v>
      </c>
      <c r="B283" s="11">
        <v>348</v>
      </c>
      <c r="C283" s="10" t="str">
        <f>IF(B283=0,0,VLOOKUP(B283,ATHLETES!$A$2:$B$1550,2,FALSE))</f>
        <v xml:space="preserve">Ciaran Yeo   U20 </v>
      </c>
      <c r="D283" s="10" t="str">
        <f>IF(B283=0,0,VLOOKUP(C283,ATHLETES!$B$2:$E$1550,2,FALSE))</f>
        <v>Ciaran Yeo</v>
      </c>
      <c r="E283" s="10" t="str">
        <f>IF(B283=0,0,VLOOKUP(D283,ATHLETES!$C$2:$E$1550,2,FALSE))</f>
        <v>Newton Abbot AC</v>
      </c>
      <c r="F283" s="13">
        <v>23.36</v>
      </c>
      <c r="G283" s="11">
        <v>-2.1</v>
      </c>
      <c r="H283" s="12"/>
    </row>
    <row r="284" spans="1:8">
      <c r="A284" s="10" t="s">
        <v>830</v>
      </c>
      <c r="B284" s="11">
        <v>401</v>
      </c>
      <c r="C284" s="10" t="str">
        <f>IF(B284=0,0,VLOOKUP(B284,ATHLETES!$A$2:$B$1550,2,FALSE))</f>
        <v>Josiah Filleul   SM</v>
      </c>
      <c r="D284" s="10" t="str">
        <f>IF(B284=0,0,VLOOKUP(C284,ATHLETES!$B$2:$E$1550,2,FALSE))</f>
        <v>Josiah Filleul</v>
      </c>
      <c r="E284" s="10" t="str">
        <f>IF(B284=0,0,VLOOKUP(D284,ATHLETES!$C$2:$E$1550,2,FALSE))</f>
        <v>Bath Uni</v>
      </c>
      <c r="F284" s="13">
        <v>23.46</v>
      </c>
      <c r="G284" s="11"/>
      <c r="H284" s="12"/>
    </row>
    <row r="285" spans="1:8">
      <c r="A285" s="10"/>
      <c r="B285" s="11">
        <v>334</v>
      </c>
      <c r="C285" s="10" t="str">
        <f>IF(B285=0,0,VLOOKUP(B285,ATHLETES!$A$2:$B$1550,2,FALSE))</f>
        <v>Jacob Wilkinson    U20M</v>
      </c>
      <c r="D285" s="10" t="str">
        <f>IF(B285=0,0,VLOOKUP(C285,ATHLETES!$B$2:$E$1550,2,FALSE))</f>
        <v xml:space="preserve">Jacob Wilkinson </v>
      </c>
      <c r="E285" s="10" t="str">
        <f>IF(B285=0,0,VLOOKUP(D285,ATHLETES!$C$2:$E$1550,2,FALSE))</f>
        <v>Lavington Athletics</v>
      </c>
      <c r="F285" s="13">
        <v>23.68</v>
      </c>
      <c r="G285" s="11"/>
      <c r="H285" s="12"/>
    </row>
    <row r="286" spans="1:8">
      <c r="A286" s="10"/>
      <c r="B286" s="11">
        <v>223</v>
      </c>
      <c r="C286" s="10" t="str">
        <f>IF(B286=0,0,VLOOKUP(B286,ATHLETES!$A$2:$B$1550,2,FALSE))</f>
        <v xml:space="preserve">Callum Oliver-Davidson    U20M </v>
      </c>
      <c r="D286" s="10" t="str">
        <f>IF(B286=0,0,VLOOKUP(C286,ATHLETES!$B$2:$E$1550,2,FALSE))</f>
        <v xml:space="preserve">Callum Oliver-Davidson </v>
      </c>
      <c r="E286" s="10" t="str">
        <f>IF(B286=0,0,VLOOKUP(D286,ATHLETES!$C$2:$E$1550,2,FALSE))</f>
        <v>|Newton Abbott AC</v>
      </c>
      <c r="F286" s="13">
        <v>24.08</v>
      </c>
      <c r="G286" s="11"/>
      <c r="H286" s="12"/>
    </row>
    <row r="287" spans="1:8">
      <c r="A287" s="10"/>
      <c r="B287" s="11">
        <v>319</v>
      </c>
      <c r="C287" s="10" t="str">
        <f>IF(B287=0,0,VLOOKUP(B287,ATHLETES!$A$2:$B$1550,2,FALSE))</f>
        <v>Joshua Wareham    U20M</v>
      </c>
      <c r="D287" s="10" t="str">
        <f>IF(B287=0,0,VLOOKUP(C287,ATHLETES!$B$2:$E$1550,2,FALSE))</f>
        <v xml:space="preserve">Joshua Wareham </v>
      </c>
      <c r="E287" s="10" t="str">
        <f>IF(B287=0,0,VLOOKUP(D287,ATHLETES!$C$2:$E$1550,2,FALSE))</f>
        <v xml:space="preserve">Team Bath </v>
      </c>
      <c r="F287" s="13">
        <v>24.09</v>
      </c>
      <c r="G287" s="11"/>
      <c r="H287" s="12"/>
    </row>
    <row r="288" spans="1:8">
      <c r="A288" s="10"/>
      <c r="B288" s="11">
        <v>409</v>
      </c>
      <c r="C288" s="10" t="str">
        <f>IF(B288=0,0,VLOOKUP(B288,ATHLETES!$A$2:$B$1550,2,FALSE))</f>
        <v>Elijah Noel   U20M</v>
      </c>
      <c r="D288" s="10" t="str">
        <f>IF(B288=0,0,VLOOKUP(C288,ATHLETES!$B$2:$E$1550,2,FALSE))</f>
        <v>Elijah Noel</v>
      </c>
      <c r="E288" s="10" t="str">
        <f>IF(B288=0,0,VLOOKUP(D288,ATHLETES!$C$2:$E$1550,2,FALSE))</f>
        <v>Newton Abbot</v>
      </c>
      <c r="F288" s="13">
        <v>24.39</v>
      </c>
      <c r="G288" s="11"/>
      <c r="H288" s="12"/>
    </row>
    <row r="289" spans="1:8">
      <c r="A289" s="10"/>
      <c r="B289" s="11">
        <v>436</v>
      </c>
      <c r="C289" s="10" t="str">
        <f>IF(B289=0,0,VLOOKUP(B289,ATHLETES!$A$2:$B$1550,2,FALSE))</f>
        <v>Aaron Belchamber    U20M</v>
      </c>
      <c r="D289" s="10" t="str">
        <f>IF(B289=0,0,VLOOKUP(C289,ATHLETES!$B$2:$E$1550,2,FALSE))</f>
        <v>Aaron Belchamber</v>
      </c>
      <c r="E289" s="10" t="str">
        <f>IF(B289=0,0,VLOOKUP(D289,ATHLETES!$C$2:$E$1550,2,FALSE))</f>
        <v>Bristol and West</v>
      </c>
      <c r="F289" s="13">
        <v>24.6</v>
      </c>
      <c r="G289" s="11"/>
      <c r="H289" s="12"/>
    </row>
    <row r="290" spans="1:8">
      <c r="A290" s="10"/>
      <c r="B290" s="11">
        <v>78</v>
      </c>
      <c r="C290" s="10" t="str">
        <f>IF(B290=0,0,VLOOKUP(B290,ATHLETES!$A$2:$B$1550,2,FALSE))</f>
        <v>Trevor Downward   V60</v>
      </c>
      <c r="D290" s="10" t="str">
        <f>IF(B290=0,0,VLOOKUP(C290,ATHLETES!$B$2:$E$1550,2,FALSE))</f>
        <v>Trevor Downward</v>
      </c>
      <c r="E290" s="10" t="str">
        <f>IF(B290=0,0,VLOOKUP(D290,ATHLETES!$C$2:$E$1550,2,FALSE))</f>
        <v xml:space="preserve">Taunton AC </v>
      </c>
      <c r="F290" s="13">
        <v>31.13</v>
      </c>
      <c r="G290" s="11"/>
      <c r="H290" s="12"/>
    </row>
    <row r="291" spans="1:8">
      <c r="A291" s="10"/>
      <c r="B291" s="11"/>
      <c r="C291" s="10">
        <f>IF(B291=0,0,VLOOKUP(B291,ATHLETES!$A$2:$B$1550,2,FALSE))</f>
        <v>0</v>
      </c>
      <c r="D291" s="10">
        <f>IF(B291=0,0,VLOOKUP(C291,ATHLETES!$B$2:$E$1550,2,FALSE))</f>
        <v>0</v>
      </c>
      <c r="E291" s="10">
        <f>IF(B291=0,0,VLOOKUP(D291,ATHLETES!$C$2:$E$1550,2,FALSE))</f>
        <v>0</v>
      </c>
      <c r="F291" s="13"/>
      <c r="G291" s="11"/>
      <c r="H291" s="12"/>
    </row>
    <row r="292" spans="1:8">
      <c r="A292" s="10" t="s">
        <v>828</v>
      </c>
      <c r="B292" s="11">
        <v>414</v>
      </c>
      <c r="C292" s="10" t="str">
        <f>IF(B292=0,0,VLOOKUP(B292,ATHLETES!$A$2:$B$1550,2,FALSE))</f>
        <v>Megan Webber   U20W</v>
      </c>
      <c r="D292" s="10" t="str">
        <f>IF(B292=0,0,VLOOKUP(C292,ATHLETES!$B$2:$E$1550,2,FALSE))</f>
        <v>Megan Webber</v>
      </c>
      <c r="E292" s="10" t="str">
        <f>IF(B292=0,0,VLOOKUP(D292,ATHLETES!$C$2:$E$1550,2,FALSE))</f>
        <v>Torbay AC</v>
      </c>
      <c r="F292" s="13">
        <v>26.52</v>
      </c>
      <c r="G292" s="11">
        <v>-0.5</v>
      </c>
      <c r="H292" s="12"/>
    </row>
    <row r="293" spans="1:8">
      <c r="A293" s="10" t="s">
        <v>876</v>
      </c>
      <c r="B293" s="11">
        <v>432</v>
      </c>
      <c r="C293" s="10" t="str">
        <f>IF(B293=0,0,VLOOKUP(B293,ATHLETES!$A$2:$B$1550,2,FALSE))</f>
        <v>Steffi bennett   SW</v>
      </c>
      <c r="D293" s="10" t="str">
        <f>IF(B293=0,0,VLOOKUP(C293,ATHLETES!$B$2:$E$1550,2,FALSE))</f>
        <v>Steffi bennett</v>
      </c>
      <c r="E293" s="10" t="str">
        <f>IF(B293=0,0,VLOOKUP(D293,ATHLETES!$C$2:$E$1550,2,FALSE))</f>
        <v>Poole</v>
      </c>
      <c r="F293" s="13">
        <v>26.84</v>
      </c>
      <c r="G293" s="11"/>
      <c r="H293" s="12"/>
    </row>
    <row r="294" spans="1:8">
      <c r="A294" s="10" t="s">
        <v>877</v>
      </c>
      <c r="B294" s="11">
        <v>232</v>
      </c>
      <c r="C294" s="10" t="str">
        <f>IF(B294=0,0,VLOOKUP(B294,ATHLETES!$A$2:$B$1550,2,FALSE))</f>
        <v>Holly Paine    U20</v>
      </c>
      <c r="D294" s="10" t="str">
        <f>IF(B294=0,0,VLOOKUP(C294,ATHLETES!$B$2:$E$1550,2,FALSE))</f>
        <v xml:space="preserve">Holly Paine </v>
      </c>
      <c r="E294" s="10" t="str">
        <f>IF(B294=0,0,VLOOKUP(D294,ATHLETES!$C$2:$E$1550,2,FALSE))</f>
        <v xml:space="preserve">Yeovil Olympiads </v>
      </c>
      <c r="F294" s="13">
        <v>28.95</v>
      </c>
      <c r="G294" s="11"/>
      <c r="H294" s="12"/>
    </row>
    <row r="295" spans="1:8">
      <c r="A295" s="10"/>
      <c r="B295" s="11">
        <v>242</v>
      </c>
      <c r="C295" s="10" t="str">
        <f>IF(B295=0,0,VLOOKUP(B295,ATHLETES!$A$2:$B$1550,2,FALSE))</f>
        <v>Rebecca Pierce    SW</v>
      </c>
      <c r="D295" s="10" t="str">
        <f>IF(B295=0,0,VLOOKUP(C295,ATHLETES!$B$2:$E$1550,2,FALSE))</f>
        <v xml:space="preserve">Rebecca Pierce </v>
      </c>
      <c r="E295" s="10" t="str">
        <f>IF(B295=0,0,VLOOKUP(D295,ATHLETES!$C$2:$E$1550,2,FALSE))</f>
        <v xml:space="preserve">Bristol and West </v>
      </c>
      <c r="F295" s="13">
        <v>31.33</v>
      </c>
      <c r="G295" s="11"/>
      <c r="H295" s="12"/>
    </row>
    <row r="296" spans="1:8">
      <c r="A296" s="10"/>
      <c r="B296" s="11">
        <v>169</v>
      </c>
      <c r="C296" s="10" t="str">
        <f>IF(B296=0,0,VLOOKUP(B296,ATHLETES!$A$2:$B$1550,2,FALSE))</f>
        <v>L Jeffries    V60</v>
      </c>
      <c r="D296" s="10" t="str">
        <f>IF(B296=0,0,VLOOKUP(C296,ATHLETES!$B$2:$E$1550,2,FALSE))</f>
        <v xml:space="preserve">L Jeffries </v>
      </c>
      <c r="E296" s="10" t="str">
        <f>IF(B296=0,0,VLOOKUP(D296,ATHLETES!$C$2:$E$1550,2,FALSE))</f>
        <v xml:space="preserve">Team Bath </v>
      </c>
      <c r="F296" s="13">
        <v>35.950000000000003</v>
      </c>
      <c r="G296" s="11"/>
      <c r="H296" s="12"/>
    </row>
    <row r="297" spans="1:8">
      <c r="A297" s="10"/>
      <c r="B297" s="11"/>
      <c r="C297" s="10">
        <f>IF(B297=0,0,VLOOKUP(B297,ATHLETES!$A$2:$B$1550,2,FALSE))</f>
        <v>0</v>
      </c>
      <c r="D297" s="10">
        <f>IF(B297=0,0,VLOOKUP(C297,ATHLETES!$B$2:$E$1550,2,FALSE))</f>
        <v>0</v>
      </c>
      <c r="E297" s="10">
        <f>IF(B297=0,0,VLOOKUP(D297,ATHLETES!$C$2:$E$1550,2,FALSE))</f>
        <v>0</v>
      </c>
      <c r="F297" s="13"/>
      <c r="G297" s="11"/>
      <c r="H297" s="12"/>
    </row>
    <row r="298" spans="1:8">
      <c r="A298" s="10" t="s">
        <v>828</v>
      </c>
      <c r="B298" s="11">
        <v>262</v>
      </c>
      <c r="C298" s="10" t="str">
        <f>IF(B298=0,0,VLOOKUP(B298,ATHLETES!$A$2:$B$1550,2,FALSE))</f>
        <v>Rebecca Roots   U23</v>
      </c>
      <c r="D298" s="10" t="str">
        <f>IF(B298=0,0,VLOOKUP(C298,ATHLETES!$B$2:$E$1550,2,FALSE))</f>
        <v>Rebecca Roots</v>
      </c>
      <c r="E298" s="10" t="str">
        <f>IF(B298=0,0,VLOOKUP(D298,ATHLETES!$C$2:$E$1550,2,FALSE))</f>
        <v>Torbay AC</v>
      </c>
      <c r="F298" s="13">
        <v>25.64</v>
      </c>
      <c r="G298" s="11">
        <v>-0.6</v>
      </c>
      <c r="H298" s="12"/>
    </row>
    <row r="299" spans="1:8">
      <c r="A299" s="10" t="s">
        <v>869</v>
      </c>
      <c r="B299" s="11">
        <v>114</v>
      </c>
      <c r="C299" s="10" t="str">
        <f>IF(B299=0,0,VLOOKUP(B299,ATHLETES!$A$2:$B$1550,2,FALSE))</f>
        <v>Lizzy Gourlay    SW</v>
      </c>
      <c r="D299" s="10" t="str">
        <f>IF(B299=0,0,VLOOKUP(C299,ATHLETES!$B$2:$E$1550,2,FALSE))</f>
        <v xml:space="preserve">Lizzy Gourlay </v>
      </c>
      <c r="E299" s="10" t="str">
        <f>IF(B299=0,0,VLOOKUP(D299,ATHLETES!$C$2:$E$1550,2,FALSE))</f>
        <v>Poole AC</v>
      </c>
      <c r="F299" s="13">
        <v>27.71</v>
      </c>
      <c r="G299" s="11"/>
      <c r="H299" s="12"/>
    </row>
    <row r="300" spans="1:8">
      <c r="A300" s="10" t="s">
        <v>878</v>
      </c>
      <c r="B300" s="11">
        <v>227</v>
      </c>
      <c r="C300" s="10" t="str">
        <f>IF(B300=0,0,VLOOKUP(B300,ATHLETES!$A$2:$B$1550,2,FALSE))</f>
        <v>Rebecca Ousby    U20W</v>
      </c>
      <c r="D300" s="10" t="str">
        <f>IF(B300=0,0,VLOOKUP(C300,ATHLETES!$B$2:$E$1550,2,FALSE))</f>
        <v xml:space="preserve">Rebecca Ousby </v>
      </c>
      <c r="E300" s="10" t="str">
        <f>IF(B300=0,0,VLOOKUP(D300,ATHLETES!$C$2:$E$1550,2,FALSE))</f>
        <v xml:space="preserve">Team Bath </v>
      </c>
      <c r="F300" s="13">
        <v>28.15</v>
      </c>
      <c r="G300" s="11"/>
      <c r="H300" s="12"/>
    </row>
    <row r="301" spans="1:8">
      <c r="A301" s="10"/>
      <c r="B301" s="11">
        <v>247</v>
      </c>
      <c r="C301" s="10" t="str">
        <f>IF(B301=0,0,VLOOKUP(B301,ATHLETES!$A$2:$B$1550,2,FALSE))</f>
        <v>Caroline Powell   V70</v>
      </c>
      <c r="D301" s="10" t="str">
        <f>IF(B301=0,0,VLOOKUP(C301,ATHLETES!$B$2:$E$1550,2,FALSE))</f>
        <v>Caroline Powell</v>
      </c>
      <c r="E301" s="10" t="str">
        <f>IF(B301=0,0,VLOOKUP(D301,ATHLETES!$C$2:$E$1550,2,FALSE))</f>
        <v>Bristol and West AC</v>
      </c>
      <c r="F301" s="13">
        <v>30.82</v>
      </c>
      <c r="G301" s="11"/>
      <c r="H301" s="12"/>
    </row>
    <row r="302" spans="1:8">
      <c r="A302" s="10"/>
      <c r="B302" s="11">
        <v>134</v>
      </c>
      <c r="C302" s="10" t="str">
        <f>IF(B302=0,0,VLOOKUP(B302,ATHLETES!$A$2:$B$1550,2,FALSE))</f>
        <v>Katrina Hart   SW</v>
      </c>
      <c r="D302" s="10" t="str">
        <f>IF(B302=0,0,VLOOKUP(C302,ATHLETES!$B$2:$E$1550,2,FALSE))</f>
        <v>Katrina Hart</v>
      </c>
      <c r="E302" s="10" t="str">
        <f>IF(B302=0,0,VLOOKUP(D302,ATHLETES!$C$2:$E$1550,2,FALSE))</f>
        <v xml:space="preserve">Birchfield Harriers </v>
      </c>
      <c r="F302" s="13">
        <v>32.020000000000003</v>
      </c>
      <c r="G302" s="11"/>
      <c r="H302" s="12"/>
    </row>
    <row r="303" spans="1:8">
      <c r="A303" s="10"/>
      <c r="B303" s="11">
        <v>208</v>
      </c>
      <c r="C303" s="10" t="str">
        <f>IF(B303=0,0,VLOOKUP(B303,ATHLETES!$A$2:$B$1550,2,FALSE))</f>
        <v>Phillipa Mannings    SW</v>
      </c>
      <c r="D303" s="10" t="str">
        <f>IF(B303=0,0,VLOOKUP(C303,ATHLETES!$B$2:$E$1550,2,FALSE))</f>
        <v xml:space="preserve">Phillipa Mannings </v>
      </c>
      <c r="E303" s="10" t="str">
        <f>IF(B303=0,0,VLOOKUP(D303,ATHLETES!$C$2:$E$1550,2,FALSE))</f>
        <v>North Somerset AC</v>
      </c>
      <c r="F303" s="13">
        <v>44.28</v>
      </c>
      <c r="G303" s="11"/>
      <c r="H303" s="12"/>
    </row>
    <row r="304" spans="1:8">
      <c r="A304" s="10"/>
      <c r="B304" s="11"/>
      <c r="C304" s="10">
        <f>IF(B304=0,0,VLOOKUP(B304,ATHLETES!$A$2:$B$1550,2,FALSE))</f>
        <v>0</v>
      </c>
      <c r="D304" s="10">
        <f>IF(B304=0,0,VLOOKUP(C304,ATHLETES!$B$2:$E$1550,2,FALSE))</f>
        <v>0</v>
      </c>
      <c r="E304" s="10">
        <f>IF(B304=0,0,VLOOKUP(D304,ATHLETES!$C$2:$E$1550,2,FALSE))</f>
        <v>0</v>
      </c>
      <c r="F304" s="13"/>
      <c r="G304" s="11"/>
      <c r="H304" s="12"/>
    </row>
    <row r="305" spans="1:8">
      <c r="A305" s="10" t="s">
        <v>828</v>
      </c>
      <c r="B305" s="11">
        <v>408</v>
      </c>
      <c r="C305" s="10" t="str">
        <f>IF(B305=0,0,VLOOKUP(B305,ATHLETES!$A$2:$B$1550,2,FALSE))</f>
        <v>Joseph Harding   U17M</v>
      </c>
      <c r="D305" s="10" t="str">
        <f>IF(B305=0,0,VLOOKUP(C305,ATHLETES!$B$2:$E$1550,2,FALSE))</f>
        <v>Joseph Harding</v>
      </c>
      <c r="E305" s="10" t="str">
        <f>IF(B305=0,0,VLOOKUP(D305,ATHLETES!$C$2:$E$1550,2,FALSE))</f>
        <v xml:space="preserve">Newton Abbot </v>
      </c>
      <c r="F305" s="13">
        <v>23.28</v>
      </c>
      <c r="G305" s="11">
        <v>-0.5</v>
      </c>
      <c r="H305" s="12"/>
    </row>
    <row r="306" spans="1:8">
      <c r="A306" s="10" t="s">
        <v>863</v>
      </c>
      <c r="B306" s="11">
        <v>48</v>
      </c>
      <c r="C306" s="10" t="str">
        <f>IF(B306=0,0,VLOOKUP(B306,ATHLETES!$A$2:$B$1550,2,FALSE))</f>
        <v xml:space="preserve">Joe Carter    U17M </v>
      </c>
      <c r="D306" s="10" t="str">
        <f>IF(B306=0,0,VLOOKUP(C306,ATHLETES!$B$2:$E$1550,2,FALSE))</f>
        <v xml:space="preserve">Joe Carter </v>
      </c>
      <c r="E306" s="10" t="str">
        <f>IF(B306=0,0,VLOOKUP(D306,ATHLETES!$C$2:$E$1550,2,FALSE))</f>
        <v xml:space="preserve">Team Bath </v>
      </c>
      <c r="F306" s="13">
        <v>23.83</v>
      </c>
      <c r="G306" s="11"/>
      <c r="H306" s="12"/>
    </row>
    <row r="307" spans="1:8">
      <c r="A307" s="10"/>
      <c r="B307" s="11">
        <v>324</v>
      </c>
      <c r="C307" s="10" t="str">
        <f>IF(B307=0,0,VLOOKUP(B307,ATHLETES!$A$2:$B$1550,2,FALSE))</f>
        <v>Kester Welch   U17M</v>
      </c>
      <c r="D307" s="10" t="str">
        <f>IF(B307=0,0,VLOOKUP(C307,ATHLETES!$B$2:$E$1550,2,FALSE))</f>
        <v>Kester Welch</v>
      </c>
      <c r="E307" s="10" t="str">
        <f>IF(B307=0,0,VLOOKUP(D307,ATHLETES!$C$2:$E$1550,2,FALSE))</f>
        <v>Taunton AC</v>
      </c>
      <c r="F307" s="13">
        <v>24.49</v>
      </c>
      <c r="G307" s="11"/>
      <c r="H307" s="12"/>
    </row>
    <row r="308" spans="1:8">
      <c r="A308" s="10"/>
      <c r="B308" s="11">
        <v>256</v>
      </c>
      <c r="C308" s="10" t="str">
        <f>IF(B308=0,0,VLOOKUP(B308,ATHLETES!$A$2:$B$1550,2,FALSE))</f>
        <v xml:space="preserve">Finlay Ridout    U17M </v>
      </c>
      <c r="D308" s="10" t="str">
        <f>IF(B308=0,0,VLOOKUP(C308,ATHLETES!$B$2:$E$1550,2,FALSE))</f>
        <v xml:space="preserve">Finlay Ridout </v>
      </c>
      <c r="E308" s="10" t="str">
        <f>IF(B308=0,0,VLOOKUP(D308,ATHLETES!$C$2:$E$1550,2,FALSE))</f>
        <v xml:space="preserve">Yeovil Olympiads </v>
      </c>
      <c r="F308" s="13">
        <v>24.87</v>
      </c>
      <c r="G308" s="11"/>
      <c r="H308" s="12"/>
    </row>
    <row r="309" spans="1:8">
      <c r="A309" s="10"/>
      <c r="B309" s="11">
        <v>196</v>
      </c>
      <c r="C309" s="10" t="str">
        <f>IF(B309=0,0,VLOOKUP(B309,ATHLETES!$A$2:$B$1550,2,FALSE))</f>
        <v xml:space="preserve">Adam Leworthy    U17M </v>
      </c>
      <c r="D309" s="10" t="str">
        <f>IF(B309=0,0,VLOOKUP(C309,ATHLETES!$B$2:$E$1550,2,FALSE))</f>
        <v xml:space="preserve">Adam Leworthy </v>
      </c>
      <c r="E309" s="10" t="str">
        <f>IF(B309=0,0,VLOOKUP(D309,ATHLETES!$C$2:$E$1550,2,FALSE))</f>
        <v xml:space="preserve">North Devon AC </v>
      </c>
      <c r="F309" s="13">
        <v>27.84</v>
      </c>
      <c r="G309" s="11"/>
      <c r="H309" s="12"/>
    </row>
    <row r="310" spans="1:8">
      <c r="A310" s="10"/>
      <c r="B310" s="11"/>
      <c r="C310" s="10">
        <f>IF(B310=0,0,VLOOKUP(B310,ATHLETES!$A$2:$B$1550,2,FALSE))</f>
        <v>0</v>
      </c>
      <c r="D310" s="10">
        <f>IF(B310=0,0,VLOOKUP(C310,ATHLETES!$B$2:$E$1550,2,FALSE))</f>
        <v>0</v>
      </c>
      <c r="E310" s="10">
        <f>IF(B310=0,0,VLOOKUP(D310,ATHLETES!$C$2:$E$1550,2,FALSE))</f>
        <v>0</v>
      </c>
      <c r="F310" s="13"/>
      <c r="G310" s="11"/>
      <c r="H310" s="12"/>
    </row>
    <row r="311" spans="1:8">
      <c r="A311" s="10" t="s">
        <v>828</v>
      </c>
      <c r="B311" s="11">
        <v>11</v>
      </c>
      <c r="C311" s="10" t="str">
        <f>IF(B311=0,0,VLOOKUP(B311,ATHLETES!$A$2:$B$1550,2,FALSE))</f>
        <v xml:space="preserve">Matthew Bark-Churchill    U17M </v>
      </c>
      <c r="D311" s="10" t="str">
        <f>IF(B311=0,0,VLOOKUP(C311,ATHLETES!$B$2:$E$1550,2,FALSE))</f>
        <v xml:space="preserve">Matthew Bark-Churchill </v>
      </c>
      <c r="E311" s="10" t="str">
        <f>IF(B311=0,0,VLOOKUP(D311,ATHLETES!$C$2:$E$1550,2,FALSE))</f>
        <v>Lavington AC</v>
      </c>
      <c r="F311" s="13">
        <v>23.58</v>
      </c>
      <c r="G311" s="11">
        <v>-0.5</v>
      </c>
      <c r="H311" s="12"/>
    </row>
    <row r="312" spans="1:8">
      <c r="A312" s="10" t="s">
        <v>864</v>
      </c>
      <c r="B312" s="11">
        <v>203</v>
      </c>
      <c r="C312" s="10" t="str">
        <f>IF(B312=0,0,VLOOKUP(B312,ATHLETES!$A$2:$B$1550,2,FALSE))</f>
        <v>Josh Maggs   U17M</v>
      </c>
      <c r="D312" s="10" t="str">
        <f>IF(B312=0,0,VLOOKUP(C312,ATHLETES!$B$2:$E$1550,2,FALSE))</f>
        <v>Josh Maggs</v>
      </c>
      <c r="E312" s="10" t="str">
        <f>IF(B312=0,0,VLOOKUP(D312,ATHLETES!$C$2:$E$1550,2,FALSE))</f>
        <v>Bristol and West AC</v>
      </c>
      <c r="F312" s="13">
        <v>23.59</v>
      </c>
      <c r="G312" s="11"/>
      <c r="H312" s="12"/>
    </row>
    <row r="313" spans="1:8">
      <c r="A313" s="10"/>
      <c r="B313" s="11">
        <v>41</v>
      </c>
      <c r="C313" s="10" t="str">
        <f>IF(B313=0,0,VLOOKUP(B313,ATHLETES!$A$2:$B$1550,2,FALSE))</f>
        <v xml:space="preserve">Alex Burton    U17M </v>
      </c>
      <c r="D313" s="10" t="str">
        <f>IF(B313=0,0,VLOOKUP(C313,ATHLETES!$B$2:$E$1550,2,FALSE))</f>
        <v xml:space="preserve">Alex Burton </v>
      </c>
      <c r="E313" s="10" t="str">
        <f>IF(B313=0,0,VLOOKUP(D313,ATHLETES!$C$2:$E$1550,2,FALSE))</f>
        <v xml:space="preserve">Team Bath </v>
      </c>
      <c r="F313" s="13">
        <v>23.9</v>
      </c>
      <c r="G313" s="11"/>
      <c r="H313" s="12"/>
    </row>
    <row r="314" spans="1:8">
      <c r="A314" s="10"/>
      <c r="B314" s="11">
        <v>423</v>
      </c>
      <c r="C314" s="10" t="str">
        <f>IF(B314=0,0,VLOOKUP(B314,ATHLETES!$A$2:$B$1550,2,FALSE))</f>
        <v>Jake Dan   U17M</v>
      </c>
      <c r="D314" s="10" t="str">
        <f>IF(B314=0,0,VLOOKUP(C314,ATHLETES!$B$2:$E$1550,2,FALSE))</f>
        <v>Jake Dan</v>
      </c>
      <c r="E314" s="10" t="str">
        <f>IF(B314=0,0,VLOOKUP(D314,ATHLETES!$C$2:$E$1550,2,FALSE))</f>
        <v>Newton Abbot</v>
      </c>
      <c r="F314" s="13">
        <v>24.21</v>
      </c>
      <c r="G314" s="11"/>
      <c r="H314" s="12"/>
    </row>
    <row r="315" spans="1:8">
      <c r="A315" s="10"/>
      <c r="B315" s="11"/>
      <c r="C315" s="10">
        <f>IF(B315=0,0,VLOOKUP(B315,ATHLETES!$A$2:$B$1550,2,FALSE))</f>
        <v>0</v>
      </c>
      <c r="D315" s="10">
        <f>IF(B315=0,0,VLOOKUP(C315,ATHLETES!$B$2:$E$1550,2,FALSE))</f>
        <v>0</v>
      </c>
      <c r="E315" s="10">
        <f>IF(B315=0,0,VLOOKUP(D315,ATHLETES!$C$2:$E$1550,2,FALSE))</f>
        <v>0</v>
      </c>
      <c r="F315" s="13"/>
      <c r="G315" s="11"/>
      <c r="H315" s="12"/>
    </row>
    <row r="316" spans="1:8">
      <c r="A316" s="10" t="s">
        <v>828</v>
      </c>
      <c r="B316" s="11">
        <v>385</v>
      </c>
      <c r="C316" s="10" t="str">
        <f>IF(B316=0,0,VLOOKUP(B316,ATHLETES!$A$2:$B$1550,2,FALSE))</f>
        <v>Brooke Ironside   U17W</v>
      </c>
      <c r="D316" s="10" t="str">
        <f>IF(B316=0,0,VLOOKUP(C316,ATHLETES!$B$2:$E$1550,2,FALSE))</f>
        <v>Brooke Ironside</v>
      </c>
      <c r="E316" s="10" t="str">
        <f>IF(B316=0,0,VLOOKUP(D316,ATHLETES!$C$2:$E$1550,2,FALSE))</f>
        <v>Bournemouth</v>
      </c>
      <c r="F316" s="13">
        <v>25.87</v>
      </c>
      <c r="G316" s="11">
        <v>-0.5</v>
      </c>
      <c r="H316" s="12"/>
    </row>
    <row r="317" spans="1:8">
      <c r="A317" s="10" t="s">
        <v>94</v>
      </c>
      <c r="B317" s="11">
        <v>309</v>
      </c>
      <c r="C317" s="10" t="str">
        <f>IF(B317=0,0,VLOOKUP(B317,ATHLETES!$A$2:$B$1550,2,FALSE))</f>
        <v>Harriet Tuson   U17W</v>
      </c>
      <c r="D317" s="10" t="str">
        <f>IF(B317=0,0,VLOOKUP(C317,ATHLETES!$B$2:$E$1550,2,FALSE))</f>
        <v>Harriet Tuson</v>
      </c>
      <c r="E317" s="10" t="str">
        <f>IF(B317=0,0,VLOOKUP(D317,ATHLETES!$C$2:$E$1550,2,FALSE))</f>
        <v xml:space="preserve">Yeovil Olympiads AC </v>
      </c>
      <c r="F317" s="13">
        <v>27.16</v>
      </c>
      <c r="G317" s="11"/>
      <c r="H317" s="12"/>
    </row>
    <row r="318" spans="1:8">
      <c r="A318" s="10"/>
      <c r="B318" s="11">
        <v>299</v>
      </c>
      <c r="C318" s="10" t="str">
        <f>IF(B318=0,0,VLOOKUP(B318,ATHLETES!$A$2:$B$1550,2,FALSE))</f>
        <v>Tottie Taylor   U17W</v>
      </c>
      <c r="D318" s="10" t="str">
        <f>IF(B318=0,0,VLOOKUP(C318,ATHLETES!$B$2:$E$1550,2,FALSE))</f>
        <v>Tottie Taylor</v>
      </c>
      <c r="E318" s="10" t="str">
        <f>IF(B318=0,0,VLOOKUP(D318,ATHLETES!$C$2:$E$1550,2,FALSE))</f>
        <v xml:space="preserve">Mendip AC </v>
      </c>
      <c r="F318" s="13">
        <v>27.88</v>
      </c>
      <c r="G318" s="11"/>
      <c r="H318" s="12"/>
    </row>
    <row r="319" spans="1:8">
      <c r="A319" s="10"/>
      <c r="B319" s="11">
        <v>413</v>
      </c>
      <c r="C319" s="10" t="str">
        <f>IF(B319=0,0,VLOOKUP(B319,ATHLETES!$A$2:$B$1550,2,FALSE))</f>
        <v>Maddy Herbert   U17W</v>
      </c>
      <c r="D319" s="10" t="str">
        <f>IF(B319=0,0,VLOOKUP(C319,ATHLETES!$B$2:$E$1550,2,FALSE))</f>
        <v>Maddy Herbert</v>
      </c>
      <c r="E319" s="10" t="str">
        <f>IF(B319=0,0,VLOOKUP(D319,ATHLETES!$C$2:$E$1550,2,FALSE))</f>
        <v>Wimborne AC</v>
      </c>
      <c r="F319" s="13">
        <v>28.44</v>
      </c>
      <c r="G319" s="11"/>
      <c r="H319" s="12"/>
    </row>
    <row r="320" spans="1:8">
      <c r="A320" s="10"/>
      <c r="B320" s="11">
        <v>90</v>
      </c>
      <c r="C320" s="10" t="str">
        <f>IF(B320=0,0,VLOOKUP(B320,ATHLETES!$A$2:$B$1550,2,FALSE))</f>
        <v>Jessica Fisher    U17W</v>
      </c>
      <c r="D320" s="10" t="str">
        <f>IF(B320=0,0,VLOOKUP(C320,ATHLETES!$B$2:$E$1550,2,FALSE))</f>
        <v xml:space="preserve">Jessica Fisher </v>
      </c>
      <c r="E320" s="10" t="str">
        <f>IF(B320=0,0,VLOOKUP(D320,ATHLETES!$C$2:$E$1550,2,FALSE))</f>
        <v>Taunton AC</v>
      </c>
      <c r="F320" s="13">
        <v>29.02</v>
      </c>
      <c r="G320" s="11"/>
      <c r="H320" s="12"/>
    </row>
    <row r="321" spans="1:8">
      <c r="A321" s="10"/>
      <c r="B321" s="11">
        <v>407</v>
      </c>
      <c r="C321" s="10" t="str">
        <f>IF(B321=0,0,VLOOKUP(B321,ATHLETES!$A$2:$B$1550,2,FALSE))</f>
        <v>Olivia Wade   U17W</v>
      </c>
      <c r="D321" s="10" t="str">
        <f>IF(B321=0,0,VLOOKUP(C321,ATHLETES!$B$2:$E$1550,2,FALSE))</f>
        <v>Olivia Wade</v>
      </c>
      <c r="E321" s="10" t="str">
        <f>IF(B321=0,0,VLOOKUP(D321,ATHLETES!$C$2:$E$1550,2,FALSE))</f>
        <v>Taunton</v>
      </c>
      <c r="F321" s="13">
        <v>29.5</v>
      </c>
      <c r="G321" s="11"/>
      <c r="H321" s="12"/>
    </row>
    <row r="322" spans="1:8">
      <c r="A322" s="10"/>
      <c r="B322" s="11">
        <v>175</v>
      </c>
      <c r="C322" s="10" t="str">
        <f>IF(B322=0,0,VLOOKUP(B322,ATHLETES!$A$2:$B$1550,2,FALSE))</f>
        <v>Simran Kaur   U17M</v>
      </c>
      <c r="D322" s="10" t="str">
        <f>IF(B322=0,0,VLOOKUP(C322,ATHLETES!$B$2:$E$1550,2,FALSE))</f>
        <v>Simran Kaur</v>
      </c>
      <c r="E322" s="10" t="str">
        <f>IF(B322=0,0,VLOOKUP(D322,ATHLETES!$C$2:$E$1550,2,FALSE))</f>
        <v>Bristol and West AC</v>
      </c>
      <c r="F322" s="13">
        <v>30.92</v>
      </c>
      <c r="G322" s="11"/>
      <c r="H322" s="12"/>
    </row>
    <row r="323" spans="1:8">
      <c r="A323" s="10"/>
      <c r="B323" s="11"/>
      <c r="C323" s="10">
        <f>IF(B323=0,0,VLOOKUP(B323,ATHLETES!$A$2:$B$1550,2,FALSE))</f>
        <v>0</v>
      </c>
      <c r="D323" s="10">
        <f>IF(B323=0,0,VLOOKUP(C323,ATHLETES!$B$2:$E$1550,2,FALSE))</f>
        <v>0</v>
      </c>
      <c r="E323" s="10">
        <f>IF(B323=0,0,VLOOKUP(D323,ATHLETES!$C$2:$E$1550,2,FALSE))</f>
        <v>0</v>
      </c>
      <c r="F323" s="13"/>
      <c r="G323" s="11"/>
      <c r="H323" s="12"/>
    </row>
    <row r="324" spans="1:8">
      <c r="A324" s="10" t="s">
        <v>828</v>
      </c>
      <c r="B324" s="11">
        <v>43</v>
      </c>
      <c r="C324" s="10" t="str">
        <f>IF(B324=0,0,VLOOKUP(B324,ATHLETES!$A$2:$B$1550,2,FALSE))</f>
        <v>Gabriel Cameron   U15B</v>
      </c>
      <c r="D324" s="10" t="str">
        <f>IF(B324=0,0,VLOOKUP(C324,ATHLETES!$B$2:$E$1550,2,FALSE))</f>
        <v>Gabriel Cameron</v>
      </c>
      <c r="E324" s="10" t="str">
        <f>IF(B324=0,0,VLOOKUP(D324,ATHLETES!$C$2:$E$1550,2,FALSE))</f>
        <v>Taunton AC</v>
      </c>
      <c r="F324" s="13">
        <v>25.49</v>
      </c>
      <c r="G324" s="11">
        <v>-0.4</v>
      </c>
      <c r="H324" s="12"/>
    </row>
    <row r="325" spans="1:8">
      <c r="A325" s="10"/>
      <c r="B325" s="11">
        <v>164</v>
      </c>
      <c r="C325" s="10" t="str">
        <f>IF(B325=0,0,VLOOKUP(B325,ATHLETES!$A$2:$B$1550,2,FALSE))</f>
        <v>Samual Irish    U15B</v>
      </c>
      <c r="D325" s="10" t="str">
        <f>IF(B325=0,0,VLOOKUP(C325,ATHLETES!$B$2:$E$1550,2,FALSE))</f>
        <v xml:space="preserve">Samual Irish </v>
      </c>
      <c r="E325" s="10" t="str">
        <f>IF(B325=0,0,VLOOKUP(D325,ATHLETES!$C$2:$E$1550,2,FALSE))</f>
        <v>Taunton AC</v>
      </c>
      <c r="F325" s="13">
        <v>26.65</v>
      </c>
      <c r="G325" s="11"/>
      <c r="H325" s="12"/>
    </row>
    <row r="326" spans="1:8">
      <c r="A326" s="10"/>
      <c r="B326" s="11">
        <v>424</v>
      </c>
      <c r="C326" s="10" t="str">
        <f>IF(B326=0,0,VLOOKUP(B326,ATHLETES!$A$2:$B$1550,2,FALSE))</f>
        <v>Max Dan   U15B</v>
      </c>
      <c r="D326" s="10" t="str">
        <f>IF(B326=0,0,VLOOKUP(C326,ATHLETES!$B$2:$E$1550,2,FALSE))</f>
        <v>Max Dan</v>
      </c>
      <c r="E326" s="10" t="str">
        <f>IF(B326=0,0,VLOOKUP(D326,ATHLETES!$C$2:$E$1550,2,FALSE))</f>
        <v>Newton Abbot</v>
      </c>
      <c r="F326" s="13">
        <v>26.9</v>
      </c>
      <c r="G326" s="11"/>
      <c r="H326" s="12"/>
    </row>
    <row r="327" spans="1:8">
      <c r="A327" s="10"/>
      <c r="B327" s="11">
        <v>218</v>
      </c>
      <c r="C327" s="10" t="str">
        <f>IF(B327=0,0,VLOOKUP(B327,ATHLETES!$A$2:$B$1550,2,FALSE))</f>
        <v>Joshua Moore    U15B</v>
      </c>
      <c r="D327" s="10" t="str">
        <f>IF(B327=0,0,VLOOKUP(C327,ATHLETES!$B$2:$E$1550,2,FALSE))</f>
        <v xml:space="preserve">Joshua Moore </v>
      </c>
      <c r="E327" s="10" t="str">
        <f>IF(B327=0,0,VLOOKUP(D327,ATHLETES!$C$2:$E$1550,2,FALSE))</f>
        <v xml:space="preserve">Wells City Harriers </v>
      </c>
      <c r="F327" s="13">
        <v>27.88</v>
      </c>
      <c r="G327" s="11"/>
      <c r="H327" s="12"/>
    </row>
    <row r="328" spans="1:8">
      <c r="A328" s="10"/>
      <c r="B328" s="11">
        <v>289</v>
      </c>
      <c r="C328" s="10" t="str">
        <f>IF(B328=0,0,VLOOKUP(B328,ATHLETES!$A$2:$B$1550,2,FALSE))</f>
        <v>Charlie Staddon   U15</v>
      </c>
      <c r="D328" s="10" t="str">
        <f>IF(B328=0,0,VLOOKUP(C328,ATHLETES!$B$2:$E$1550,2,FALSE))</f>
        <v>Charlie Staddon</v>
      </c>
      <c r="E328" s="10" t="str">
        <f>IF(B328=0,0,VLOOKUP(D328,ATHLETES!$C$2:$E$1550,2,FALSE))</f>
        <v xml:space="preserve">Team Bath </v>
      </c>
      <c r="F328" s="13">
        <v>28.59</v>
      </c>
      <c r="G328" s="11"/>
      <c r="H328" s="12"/>
    </row>
    <row r="329" spans="1:8">
      <c r="A329" s="10"/>
      <c r="B329" s="11">
        <v>137</v>
      </c>
      <c r="C329" s="10" t="str">
        <f>IF(B329=0,0,VLOOKUP(B329,ATHLETES!$A$2:$B$1550,2,FALSE))</f>
        <v>Jack Harvey   U15B</v>
      </c>
      <c r="D329" s="10" t="str">
        <f>IF(B329=0,0,VLOOKUP(C329,ATHLETES!$B$2:$E$1550,2,FALSE))</f>
        <v>Jack Harvey</v>
      </c>
      <c r="E329" s="10" t="str">
        <f>IF(B329=0,0,VLOOKUP(D329,ATHLETES!$C$2:$E$1550,2,FALSE))</f>
        <v xml:space="preserve">Wells City Harriers </v>
      </c>
      <c r="F329" s="13">
        <v>28.83</v>
      </c>
      <c r="G329" s="11"/>
      <c r="H329" s="12"/>
    </row>
    <row r="330" spans="1:8">
      <c r="A330" s="10"/>
      <c r="B330" s="11">
        <v>206</v>
      </c>
      <c r="C330" s="10" t="str">
        <f>IF(B330=0,0,VLOOKUP(B330,ATHLETES!$A$2:$B$1550,2,FALSE))</f>
        <v>Byron Mander    U15B</v>
      </c>
      <c r="D330" s="10" t="str">
        <f>IF(B330=0,0,VLOOKUP(C330,ATHLETES!$B$2:$E$1550,2,FALSE))</f>
        <v xml:space="preserve">Byron Mander </v>
      </c>
      <c r="E330" s="10" t="str">
        <f>IF(B330=0,0,VLOOKUP(D330,ATHLETES!$C$2:$E$1550,2,FALSE))</f>
        <v xml:space="preserve">Team Bath </v>
      </c>
      <c r="F330" s="13">
        <v>29.14</v>
      </c>
      <c r="G330" s="11"/>
      <c r="H330" s="12"/>
    </row>
    <row r="331" spans="1:8">
      <c r="A331" s="10"/>
      <c r="B331" s="1">
        <v>104</v>
      </c>
      <c r="C331" s="10" t="str">
        <f>IF(B331=0,0,VLOOKUP(B331,ATHLETES!$A$2:$B$1550,2,FALSE))</f>
        <v>Ashton Gifford Groves    U13B</v>
      </c>
      <c r="D331" s="10" t="str">
        <f>IF(B331=0,0,VLOOKUP(C331,ATHLETES!$B$2:$E$1550,2,FALSE))</f>
        <v xml:space="preserve">Ashton Gifford Groves </v>
      </c>
      <c r="E331" s="10" t="str">
        <f>IF(B331=0,0,VLOOKUP(D331,ATHLETES!$C$2:$E$1550,2,FALSE))</f>
        <v xml:space="preserve">millfield </v>
      </c>
      <c r="F331" s="13">
        <v>29.85</v>
      </c>
      <c r="G331" s="11"/>
      <c r="H331" s="12"/>
    </row>
    <row r="332" spans="1:8">
      <c r="A332" s="10"/>
      <c r="C332" s="10">
        <f>IF(B332=0,0,VLOOKUP(B332,ATHLETES!$A$2:$B$1550,2,FALSE))</f>
        <v>0</v>
      </c>
      <c r="D332" s="10">
        <f>IF(B332=0,0,VLOOKUP(C332,ATHLETES!$B$2:$E$1550,2,FALSE))</f>
        <v>0</v>
      </c>
      <c r="E332" s="10">
        <f>IF(B332=0,0,VLOOKUP(D332,ATHLETES!$C$2:$E$1550,2,FALSE))</f>
        <v>0</v>
      </c>
      <c r="F332" s="13"/>
      <c r="G332" s="11"/>
      <c r="H332" s="12"/>
    </row>
    <row r="333" spans="1:8">
      <c r="A333" s="10" t="s">
        <v>828</v>
      </c>
      <c r="B333" s="1">
        <v>321</v>
      </c>
      <c r="C333" s="10" t="str">
        <f>IF(B333=0,0,VLOOKUP(B333,ATHLETES!$A$2:$B$1550,2,FALSE))</f>
        <v>Amelia Watling    U15G</v>
      </c>
      <c r="D333" s="10" t="str">
        <f>IF(B333=0,0,VLOOKUP(C333,ATHLETES!$B$2:$E$1550,2,FALSE))</f>
        <v xml:space="preserve">Amelia Watling </v>
      </c>
      <c r="E333" s="10" t="str">
        <f>IF(B333=0,0,VLOOKUP(D333,ATHLETES!$C$2:$E$1550,2,FALSE))</f>
        <v xml:space="preserve">City of Salisbury </v>
      </c>
      <c r="F333" s="13">
        <v>27.65</v>
      </c>
      <c r="G333" s="11">
        <v>-0.5</v>
      </c>
      <c r="H333" s="12"/>
    </row>
    <row r="334" spans="1:8">
      <c r="A334" s="10"/>
      <c r="B334" s="1">
        <v>52</v>
      </c>
      <c r="C334" s="10" t="str">
        <f>IF(B334=0,0,VLOOKUP(B334,ATHLETES!$A$2:$B$1550,2,FALSE))</f>
        <v>Emily Churchill    U15G</v>
      </c>
      <c r="D334" s="10" t="str">
        <f>IF(B334=0,0,VLOOKUP(C334,ATHLETES!$B$2:$E$1550,2,FALSE))</f>
        <v xml:space="preserve">Emily Churchill </v>
      </c>
      <c r="E334" s="10" t="str">
        <f>IF(B334=0,0,VLOOKUP(D334,ATHLETES!$C$2:$E$1550,2,FALSE))</f>
        <v>Exeter Harriers</v>
      </c>
      <c r="F334" s="13">
        <v>28.5</v>
      </c>
      <c r="G334" s="11"/>
      <c r="H334" s="12"/>
    </row>
    <row r="335" spans="1:8">
      <c r="B335" s="1">
        <v>205</v>
      </c>
      <c r="C335" s="10" t="str">
        <f>IF(B335=0,0,VLOOKUP(B335,ATHLETES!$A$2:$B$1550,2,FALSE))</f>
        <v xml:space="preserve">Caitlin Mander    U15G </v>
      </c>
      <c r="D335" s="10" t="str">
        <f>IF(B335=0,0,VLOOKUP(C335,ATHLETES!$B$2:$E$1550,2,FALSE))</f>
        <v xml:space="preserve">Caitlin Mander </v>
      </c>
      <c r="E335" s="10" t="str">
        <f>IF(B335=0,0,VLOOKUP(D335,ATHLETES!$C$2:$E$1550,2,FALSE))</f>
        <v xml:space="preserve">Team Bath </v>
      </c>
      <c r="F335" s="1">
        <v>29.8</v>
      </c>
    </row>
    <row r="336" spans="1:8">
      <c r="B336" s="1">
        <v>83</v>
      </c>
      <c r="C336" s="10" t="str">
        <f>IF(B336=0,0,VLOOKUP(B336,ATHLETES!$A$2:$B$1550,2,FALSE))</f>
        <v>Orla East   U15G</v>
      </c>
      <c r="D336" s="10" t="str">
        <f>IF(B336=0,0,VLOOKUP(C336,ATHLETES!$B$2:$E$1550,2,FALSE))</f>
        <v>Orla East</v>
      </c>
      <c r="E336" s="10" t="str">
        <f>IF(B336=0,0,VLOOKUP(D336,ATHLETES!$C$2:$E$1550,2,FALSE))</f>
        <v>Unatt.</v>
      </c>
      <c r="F336" s="1">
        <v>29.81</v>
      </c>
    </row>
    <row r="337" spans="1:7">
      <c r="B337" s="1">
        <v>107</v>
      </c>
      <c r="C337" s="10" t="str">
        <f>IF(B337=0,0,VLOOKUP(B337,ATHLETES!$A$2:$B$1550,2,FALSE))</f>
        <v>Sophie Gillard   U15G</v>
      </c>
      <c r="D337" s="10" t="str">
        <f>IF(B337=0,0,VLOOKUP(C337,ATHLETES!$B$2:$E$1550,2,FALSE))</f>
        <v>Sophie Gillard</v>
      </c>
      <c r="E337" s="10" t="str">
        <f>IF(B337=0,0,VLOOKUP(D337,ATHLETES!$C$2:$E$1550,2,FALSE))</f>
        <v xml:space="preserve">Yeovil Olympiads AC </v>
      </c>
      <c r="F337" s="1">
        <v>30.44</v>
      </c>
    </row>
    <row r="338" spans="1:7">
      <c r="C338" s="10">
        <f>IF(B338=0,0,VLOOKUP(B338,ATHLETES!$A$2:$B$1550,2,FALSE))</f>
        <v>0</v>
      </c>
      <c r="D338" s="10">
        <f>IF(B338=0,0,VLOOKUP(C338,ATHLETES!$B$2:$E$1550,2,FALSE))</f>
        <v>0</v>
      </c>
      <c r="E338" s="10">
        <f>IF(B338=0,0,VLOOKUP(D338,ATHLETES!$C$2:$E$1550,2,FALSE))</f>
        <v>0</v>
      </c>
    </row>
    <row r="339" spans="1:7">
      <c r="A339" t="s">
        <v>828</v>
      </c>
      <c r="B339" s="1">
        <v>102</v>
      </c>
      <c r="C339" s="10" t="str">
        <f>IF(B339=0,0,VLOOKUP(B339,ATHLETES!$A$2:$B$1550,2,FALSE))</f>
        <v>Ci Gifford-Groves   U17</v>
      </c>
      <c r="D339" s="10" t="str">
        <f>IF(B339=0,0,VLOOKUP(C339,ATHLETES!$B$2:$E$1550,2,FALSE))</f>
        <v>Ci Gifford-Groves</v>
      </c>
      <c r="E339" s="10" t="str">
        <f>IF(B339=0,0,VLOOKUP(D339,ATHLETES!$C$2:$E$1550,2,FALSE))</f>
        <v xml:space="preserve">millfield </v>
      </c>
      <c r="F339" s="1">
        <v>25.85</v>
      </c>
      <c r="G339" s="1">
        <v>-0.8</v>
      </c>
    </row>
    <row r="340" spans="1:7">
      <c r="B340" s="1">
        <v>189</v>
      </c>
      <c r="C340" s="10" t="str">
        <f>IF(B340=0,0,VLOOKUP(B340,ATHLETES!$A$2:$B$1550,2,FALSE))</f>
        <v>Imogen Leakey   U17W</v>
      </c>
      <c r="D340" s="10" t="str">
        <f>IF(B340=0,0,VLOOKUP(C340,ATHLETES!$B$2:$E$1550,2,FALSE))</f>
        <v>Imogen Leakey</v>
      </c>
      <c r="E340" s="10" t="str">
        <f>IF(B340=0,0,VLOOKUP(D340,ATHLETES!$C$2:$E$1550,2,FALSE))</f>
        <v xml:space="preserve">Team Bath </v>
      </c>
      <c r="F340" s="1">
        <v>26.01</v>
      </c>
    </row>
    <row r="341" spans="1:7">
      <c r="B341" s="1">
        <v>304</v>
      </c>
      <c r="C341" s="10" t="str">
        <f>IF(B341=0,0,VLOOKUP(B341,ATHLETES!$A$2:$B$1550,2,FALSE))</f>
        <v>Megan Titchner   U17W</v>
      </c>
      <c r="D341" s="10" t="str">
        <f>IF(B341=0,0,VLOOKUP(C341,ATHLETES!$B$2:$E$1550,2,FALSE))</f>
        <v>Megan Titchner</v>
      </c>
      <c r="E341" s="10" t="str">
        <f>IF(B341=0,0,VLOOKUP(D341,ATHLETES!$C$2:$E$1550,2,FALSE))</f>
        <v xml:space="preserve">Yeovil Olympiads AC </v>
      </c>
      <c r="F341" s="1">
        <v>28.02</v>
      </c>
    </row>
    <row r="342" spans="1:7">
      <c r="B342" s="1">
        <v>44</v>
      </c>
      <c r="C342" s="10" t="str">
        <f>IF(B342=0,0,VLOOKUP(B342,ATHLETES!$A$2:$B$1550,2,FALSE))</f>
        <v>Phoebe Card    U17W</v>
      </c>
      <c r="D342" s="10" t="str">
        <f>IF(B342=0,0,VLOOKUP(C342,ATHLETES!$B$2:$E$1550,2,FALSE))</f>
        <v xml:space="preserve">Phoebe Card </v>
      </c>
      <c r="E342" s="10" t="str">
        <f>IF(B342=0,0,VLOOKUP(D342,ATHLETES!$C$2:$E$1550,2,FALSE))</f>
        <v>Team Bath AC</v>
      </c>
      <c r="F342" s="1">
        <v>28.76</v>
      </c>
    </row>
    <row r="343" spans="1:7">
      <c r="B343" s="1">
        <v>251</v>
      </c>
      <c r="C343" s="10" t="str">
        <f>IF(B343=0,0,VLOOKUP(B343,ATHLETES!$A$2:$B$1550,2,FALSE))</f>
        <v>Anisah Qazi   U17W</v>
      </c>
      <c r="D343" s="10" t="str">
        <f>IF(B343=0,0,VLOOKUP(C343,ATHLETES!$B$2:$E$1550,2,FALSE))</f>
        <v>Anisah Qazi</v>
      </c>
      <c r="E343" s="10" t="str">
        <f>IF(B343=0,0,VLOOKUP(D343,ATHLETES!$C$2:$E$1550,2,FALSE))</f>
        <v xml:space="preserve">Team Bath </v>
      </c>
      <c r="F343" s="1">
        <v>29.57</v>
      </c>
    </row>
    <row r="344" spans="1:7">
      <c r="B344" s="1">
        <v>370</v>
      </c>
      <c r="C344" s="10" t="str">
        <f>IF(B344=0,0,VLOOKUP(B344,ATHLETES!$A$2:$B$1550,2,FALSE))</f>
        <v>Sophie Moore   U17W</v>
      </c>
      <c r="D344" s="10" t="str">
        <f>IF(B344=0,0,VLOOKUP(C344,ATHLETES!$B$2:$E$1550,2,FALSE))</f>
        <v>Sophie Moore</v>
      </c>
      <c r="E344" s="10" t="str">
        <f>IF(B344=0,0,VLOOKUP(D344,ATHLETES!$C$2:$E$1550,2,FALSE))</f>
        <v>Team Bath</v>
      </c>
      <c r="F344" s="1">
        <v>29.68</v>
      </c>
    </row>
    <row r="345" spans="1:7">
      <c r="B345" s="1">
        <v>430</v>
      </c>
      <c r="C345" s="10" t="str">
        <f>IF(B345=0,0,VLOOKUP(B345,ATHLETES!$A$2:$B$1550,2,FALSE))</f>
        <v>Lotte Taylor   U17W</v>
      </c>
      <c r="D345" s="10" t="str">
        <f>IF(B345=0,0,VLOOKUP(C345,ATHLETES!$B$2:$E$1550,2,FALSE))</f>
        <v>Lotte Taylor</v>
      </c>
      <c r="E345" s="10" t="str">
        <f>IF(B345=0,0,VLOOKUP(D345,ATHLETES!$C$2:$E$1550,2,FALSE))</f>
        <v>N Devon</v>
      </c>
      <c r="F345" s="1">
        <v>31.36</v>
      </c>
    </row>
    <row r="346" spans="1:7">
      <c r="C346" s="10">
        <f>IF(B346=0,0,VLOOKUP(B346,ATHLETES!$A$2:$B$1550,2,FALSE))</f>
        <v>0</v>
      </c>
      <c r="D346" s="10">
        <f>IF(B346=0,0,VLOOKUP(C346,ATHLETES!$B$2:$E$1550,2,FALSE))</f>
        <v>0</v>
      </c>
      <c r="E346" s="10">
        <f>IF(B346=0,0,VLOOKUP(D346,ATHLETES!$C$2:$E$1550,2,FALSE))</f>
        <v>0</v>
      </c>
    </row>
    <row r="347" spans="1:7">
      <c r="A347" t="s">
        <v>828</v>
      </c>
      <c r="B347" s="1">
        <v>14</v>
      </c>
      <c r="C347" s="10" t="str">
        <f>IF(B347=0,0,VLOOKUP(B347,ATHLETES!$A$2:$B$1550,2,FALSE))</f>
        <v>Delleah Belgrave   U15G</v>
      </c>
      <c r="D347" s="10" t="str">
        <f>IF(B347=0,0,VLOOKUP(C347,ATHLETES!$B$2:$E$1550,2,FALSE))</f>
        <v>Delleah Belgrave</v>
      </c>
      <c r="E347" s="10" t="str">
        <f>IF(B347=0,0,VLOOKUP(D347,ATHLETES!$C$2:$E$1550,2,FALSE))</f>
        <v>Swindon AC</v>
      </c>
      <c r="F347" s="1">
        <v>27.36</v>
      </c>
      <c r="G347" s="1">
        <v>-2</v>
      </c>
    </row>
    <row r="348" spans="1:7">
      <c r="B348" s="1">
        <v>291</v>
      </c>
      <c r="C348" s="10" t="str">
        <f>IF(B348=0,0,VLOOKUP(B348,ATHLETES!$A$2:$B$1550,2,FALSE))</f>
        <v xml:space="preserve">Georgina Stokes     U15G </v>
      </c>
      <c r="D348" s="10" t="str">
        <f>IF(B348=0,0,VLOOKUP(C348,ATHLETES!$B$2:$E$1550,2,FALSE))</f>
        <v xml:space="preserve">Georgina Stokes  </v>
      </c>
      <c r="E348" s="10" t="str">
        <f>IF(B348=0,0,VLOOKUP(D348,ATHLETES!$C$2:$E$1550,2,FALSE))</f>
        <v>Poole AC</v>
      </c>
      <c r="F348" s="1">
        <v>28.26</v>
      </c>
    </row>
    <row r="349" spans="1:7">
      <c r="B349" s="1">
        <v>282</v>
      </c>
      <c r="C349" s="10" t="str">
        <f>IF(B349=0,0,VLOOKUP(B349,ATHLETES!$A$2:$B$1550,2,FALSE))</f>
        <v xml:space="preserve">Jessica Simons    U15G </v>
      </c>
      <c r="D349" s="10" t="str">
        <f>IF(B349=0,0,VLOOKUP(C349,ATHLETES!$B$2:$E$1550,2,FALSE))</f>
        <v xml:space="preserve">Jessica Simons </v>
      </c>
      <c r="E349" s="10" t="str">
        <f>IF(B349=0,0,VLOOKUP(D349,ATHLETES!$C$2:$E$1550,2,FALSE))</f>
        <v>Radley AC</v>
      </c>
      <c r="F349" s="1">
        <v>28.46</v>
      </c>
    </row>
    <row r="350" spans="1:7">
      <c r="B350" s="11">
        <v>40</v>
      </c>
      <c r="C350" s="10" t="str">
        <f>IF(B350=0,0,VLOOKUP(B350,ATHLETES!$A$2:$B$1550,2,FALSE))</f>
        <v>Georgina Burrows    U15G</v>
      </c>
      <c r="D350" s="10" t="str">
        <f>IF(B350=0,0,VLOOKUP(C350,ATHLETES!$B$2:$E$1550,2,FALSE))</f>
        <v xml:space="preserve">Georgina Burrows </v>
      </c>
      <c r="E350" s="10" t="str">
        <f>IF(B350=0,0,VLOOKUP(D350,ATHLETES!$C$2:$E$1550,2,FALSE))</f>
        <v xml:space="preserve">Wells City Harriers </v>
      </c>
      <c r="F350" s="1">
        <v>29.86</v>
      </c>
    </row>
    <row r="351" spans="1:7">
      <c r="B351" s="11"/>
      <c r="C351" s="10">
        <f>IF(B351=0,0,VLOOKUP(B351,ATHLETES!$A$2:$B$1550,2,FALSE))</f>
        <v>0</v>
      </c>
      <c r="D351" s="10">
        <f>IF(B351=0,0,VLOOKUP(C351,ATHLETES!$B$2:$E$1550,2,FALSE))</f>
        <v>0</v>
      </c>
      <c r="E351" s="10">
        <f>IF(B351=0,0,VLOOKUP(D351,ATHLETES!$C$2:$E$1550,2,FALSE))</f>
        <v>0</v>
      </c>
    </row>
    <row r="352" spans="1:7">
      <c r="A352" t="s">
        <v>828</v>
      </c>
      <c r="B352" s="11">
        <v>345</v>
      </c>
      <c r="C352" s="10" t="str">
        <f>IF(B352=0,0,VLOOKUP(B352,ATHLETES!$A$2:$B$1550,2,FALSE))</f>
        <v>Harry Woods   U13B</v>
      </c>
      <c r="D352" s="10" t="str">
        <f>IF(B352=0,0,VLOOKUP(C352,ATHLETES!$B$2:$E$1550,2,FALSE))</f>
        <v>Harry Woods</v>
      </c>
      <c r="E352" s="10" t="str">
        <f>IF(B352=0,0,VLOOKUP(D352,ATHLETES!$C$2:$E$1550,2,FALSE))</f>
        <v>Wimborne AC</v>
      </c>
      <c r="F352" s="1">
        <v>27.83</v>
      </c>
      <c r="G352" s="1">
        <v>-0.2</v>
      </c>
    </row>
    <row r="353" spans="1:7">
      <c r="B353" s="11">
        <v>36</v>
      </c>
      <c r="C353" s="10" t="str">
        <f>IF(B353=0,0,VLOOKUP(B353,ATHLETES!$A$2:$B$1550,2,FALSE))</f>
        <v>Harry Bunting   U13B</v>
      </c>
      <c r="D353" s="10" t="str">
        <f>IF(B353=0,0,VLOOKUP(C353,ATHLETES!$B$2:$E$1550,2,FALSE))</f>
        <v>Harry Bunting</v>
      </c>
      <c r="E353" s="10" t="str">
        <f>IF(B353=0,0,VLOOKUP(D353,ATHLETES!$C$2:$E$1550,2,FALSE))</f>
        <v>Wimborne AC</v>
      </c>
      <c r="F353" s="1">
        <v>28.63</v>
      </c>
    </row>
    <row r="354" spans="1:7">
      <c r="B354" s="1">
        <v>158</v>
      </c>
      <c r="C354" s="10" t="str">
        <f>IF(B354=0,0,VLOOKUP(B354,ATHLETES!$A$2:$B$1550,2,FALSE))</f>
        <v>Ben Huntley    U13B</v>
      </c>
      <c r="D354" s="10" t="str">
        <f>IF(B354=0,0,VLOOKUP(C354,ATHLETES!$B$2:$E$1550,2,FALSE))</f>
        <v xml:space="preserve">Ben Huntley </v>
      </c>
      <c r="E354" s="10" t="str">
        <f>IF(B354=0,0,VLOOKUP(D354,ATHLETES!$C$2:$E$1550,2,FALSE))</f>
        <v xml:space="preserve">Yeovil Olympiads </v>
      </c>
      <c r="F354" s="1">
        <v>29.53</v>
      </c>
    </row>
    <row r="355" spans="1:7">
      <c r="B355" s="1">
        <v>349</v>
      </c>
      <c r="C355" s="10" t="str">
        <f>IF(B355=0,0,VLOOKUP(B355,ATHLETES!$A$2:$B$1550,2,FALSE))</f>
        <v>LeoYeo    U13B</v>
      </c>
      <c r="D355" s="10" t="str">
        <f>IF(B355=0,0,VLOOKUP(C355,ATHLETES!$B$2:$E$1550,2,FALSE))</f>
        <v xml:space="preserve">LeoYeo </v>
      </c>
      <c r="E355" s="10" t="str">
        <f>IF(B355=0,0,VLOOKUP(D355,ATHLETES!$C$2:$E$1550,2,FALSE))</f>
        <v>Newton Abbot AC</v>
      </c>
      <c r="F355" s="1">
        <v>30.15</v>
      </c>
    </row>
    <row r="356" spans="1:7">
      <c r="B356" s="1">
        <v>120</v>
      </c>
      <c r="C356" s="10" t="str">
        <f>IF(B356=0,0,VLOOKUP(B356,ATHLETES!$A$2:$B$1550,2,FALSE))</f>
        <v>Daniel Griffin    U13B</v>
      </c>
      <c r="D356" s="10" t="str">
        <f>IF(B356=0,0,VLOOKUP(C356,ATHLETES!$B$2:$E$1550,2,FALSE))</f>
        <v xml:space="preserve">Daniel Griffin </v>
      </c>
      <c r="E356" s="10" t="str">
        <f>IF(B356=0,0,VLOOKUP(D356,ATHLETES!$C$2:$E$1550,2,FALSE))</f>
        <v xml:space="preserve">Mendip AC </v>
      </c>
      <c r="F356" s="1">
        <v>30.97</v>
      </c>
    </row>
    <row r="357" spans="1:7">
      <c r="B357" s="1">
        <v>193</v>
      </c>
      <c r="C357" s="10" t="str">
        <f>IF(B357=0,0,VLOOKUP(B357,ATHLETES!$A$2:$B$1550,2,FALSE))</f>
        <v>Joshua Lewis    U13B</v>
      </c>
      <c r="D357" s="10" t="str">
        <f>IF(B357=0,0,VLOOKUP(C357,ATHLETES!$B$2:$E$1550,2,FALSE))</f>
        <v xml:space="preserve">Joshua Lewis </v>
      </c>
      <c r="E357" s="10" t="str">
        <f>IF(B357=0,0,VLOOKUP(D357,ATHLETES!$C$2:$E$1550,2,FALSE))</f>
        <v xml:space="preserve">Bristol and West </v>
      </c>
      <c r="F357" s="1">
        <v>31.62</v>
      </c>
    </row>
    <row r="358" spans="1:7">
      <c r="B358" s="1">
        <v>94</v>
      </c>
      <c r="C358" s="10" t="str">
        <f>IF(B358=0,0,VLOOKUP(B358,ATHLETES!$A$2:$B$1550,2,FALSE))</f>
        <v>Joshua Fricker   U13B</v>
      </c>
      <c r="D358" s="10" t="str">
        <f>IF(B358=0,0,VLOOKUP(C358,ATHLETES!$B$2:$E$1550,2,FALSE))</f>
        <v>Joshua Fricker</v>
      </c>
      <c r="E358" s="10" t="str">
        <f>IF(B358=0,0,VLOOKUP(D358,ATHLETES!$C$2:$E$1550,2,FALSE))</f>
        <v>Wimborne AC</v>
      </c>
      <c r="F358" s="1">
        <v>32.840000000000003</v>
      </c>
    </row>
    <row r="359" spans="1:7">
      <c r="B359" s="1">
        <v>394</v>
      </c>
      <c r="C359" s="10" t="str">
        <f>IF(B359=0,0,VLOOKUP(B359,ATHLETES!$A$2:$B$1550,2,FALSE))</f>
        <v>Tom White   U13B</v>
      </c>
      <c r="D359" s="10" t="str">
        <f>IF(B359=0,0,VLOOKUP(C359,ATHLETES!$B$2:$E$1550,2,FALSE))</f>
        <v>Tom White</v>
      </c>
      <c r="E359" s="10" t="str">
        <f>IF(B359=0,0,VLOOKUP(D359,ATHLETES!$C$2:$E$1550,2,FALSE))</f>
        <v>Taunton</v>
      </c>
      <c r="F359" s="1">
        <v>36.22</v>
      </c>
    </row>
    <row r="360" spans="1:7">
      <c r="C360" s="10">
        <f>IF(B360=0,0,VLOOKUP(B360,ATHLETES!$A$2:$B$1550,2,FALSE))</f>
        <v>0</v>
      </c>
      <c r="D360" s="10">
        <f>IF(B360=0,0,VLOOKUP(C360,ATHLETES!$B$2:$E$1550,2,FALSE))</f>
        <v>0</v>
      </c>
      <c r="E360" s="10">
        <f>IF(B360=0,0,VLOOKUP(D360,ATHLETES!$C$2:$E$1550,2,FALSE))</f>
        <v>0</v>
      </c>
    </row>
    <row r="361" spans="1:7">
      <c r="A361" t="s">
        <v>828</v>
      </c>
      <c r="B361" s="1">
        <v>428</v>
      </c>
      <c r="C361" s="10" t="str">
        <f>IF(B361=0,0,VLOOKUP(B361,ATHLETES!$A$2:$B$1550,2,FALSE))</f>
        <v>Sophie Land   U13G</v>
      </c>
      <c r="D361" s="10" t="str">
        <f>IF(B361=0,0,VLOOKUP(C361,ATHLETES!$B$2:$E$1550,2,FALSE))</f>
        <v>Sophie Land</v>
      </c>
      <c r="E361" s="10" t="str">
        <f>IF(B361=0,0,VLOOKUP(D361,ATHLETES!$C$2:$E$1550,2,FALSE))</f>
        <v>N Devon</v>
      </c>
      <c r="F361" s="87">
        <v>30.2</v>
      </c>
      <c r="G361" s="1">
        <v>-1.8</v>
      </c>
    </row>
    <row r="362" spans="1:7">
      <c r="B362" s="1">
        <v>108</v>
      </c>
      <c r="C362" s="10" t="str">
        <f>IF(B362=0,0,VLOOKUP(B362,ATHLETES!$A$2:$B$1550,2,FALSE))</f>
        <v>Abi Gillard    U13G</v>
      </c>
      <c r="D362" s="10" t="str">
        <f>IF(B362=0,0,VLOOKUP(C362,ATHLETES!$B$2:$E$1550,2,FALSE))</f>
        <v xml:space="preserve">Abi Gillard </v>
      </c>
      <c r="E362" s="10" t="str">
        <f>IF(B362=0,0,VLOOKUP(D362,ATHLETES!$C$2:$E$1550,2,FALSE))</f>
        <v xml:space="preserve">Yeovil Olympiads AC </v>
      </c>
      <c r="F362" s="87">
        <v>31.31</v>
      </c>
    </row>
    <row r="363" spans="1:7">
      <c r="B363" s="1">
        <v>266</v>
      </c>
      <c r="C363" s="10" t="str">
        <f>IF(B363=0,0,VLOOKUP(B363,ATHLETES!$A$2:$B$1550,2,FALSE))</f>
        <v>Taylor Saltmarsh   U13G</v>
      </c>
      <c r="D363" s="10" t="str">
        <f>IF(B363=0,0,VLOOKUP(C363,ATHLETES!$B$2:$E$1550,2,FALSE))</f>
        <v>Taylor Saltmarsh</v>
      </c>
      <c r="E363" s="10" t="str">
        <f>IF(B363=0,0,VLOOKUP(D363,ATHLETES!$C$2:$E$1550,2,FALSE))</f>
        <v>Exeter Harriers</v>
      </c>
      <c r="F363" s="87">
        <v>32.11</v>
      </c>
    </row>
    <row r="364" spans="1:7">
      <c r="B364" s="1">
        <v>42</v>
      </c>
      <c r="C364" s="10" t="str">
        <f>IF(B364=0,0,VLOOKUP(B364,ATHLETES!$A$2:$B$1550,2,FALSE))</f>
        <v>Hattie Byrne    U13G</v>
      </c>
      <c r="D364" s="10" t="str">
        <f>IF(B364=0,0,VLOOKUP(C364,ATHLETES!$B$2:$E$1550,2,FALSE))</f>
        <v xml:space="preserve">Hattie Byrne </v>
      </c>
      <c r="E364" s="10" t="str">
        <f>IF(B364=0,0,VLOOKUP(D364,ATHLETES!$C$2:$E$1550,2,FALSE))</f>
        <v xml:space="preserve">Yeovil Olympiads </v>
      </c>
      <c r="F364" s="87">
        <v>34.18</v>
      </c>
    </row>
    <row r="365" spans="1:7">
      <c r="B365" s="1">
        <v>132</v>
      </c>
      <c r="C365" s="10" t="str">
        <f>IF(B365=0,0,VLOOKUP(B365,ATHLETES!$A$2:$B$1550,2,FALSE))</f>
        <v>Nia Harradine-Cole   U13G</v>
      </c>
      <c r="D365" s="10" t="str">
        <f>IF(B365=0,0,VLOOKUP(C365,ATHLETES!$B$2:$E$1550,2,FALSE))</f>
        <v>Nia Harradine-Cole</v>
      </c>
      <c r="E365" s="10" t="str">
        <f>IF(B365=0,0,VLOOKUP(D365,ATHLETES!$C$2:$E$1550,2,FALSE))</f>
        <v xml:space="preserve">Newton Abbot </v>
      </c>
      <c r="F365" s="87">
        <v>34.39</v>
      </c>
    </row>
    <row r="366" spans="1:7">
      <c r="C366" s="10">
        <f>IF(B366=0,0,VLOOKUP(B366,ATHLETES!$A$2:$B$1550,2,FALSE))</f>
        <v>0</v>
      </c>
      <c r="D366" s="10">
        <f>IF(B366=0,0,VLOOKUP(C366,ATHLETES!$B$2:$E$1550,2,FALSE))</f>
        <v>0</v>
      </c>
      <c r="E366" s="10">
        <f>IF(B366=0,0,VLOOKUP(D366,ATHLETES!$C$2:$E$1550,2,FALSE))</f>
        <v>0</v>
      </c>
      <c r="F366" s="87"/>
    </row>
    <row r="367" spans="1:7">
      <c r="A367" t="s">
        <v>835</v>
      </c>
      <c r="B367" s="1">
        <v>27</v>
      </c>
      <c r="C367" s="10" t="str">
        <f>IF(B367=0,0,VLOOKUP(B367,ATHLETES!$A$2:$B$1550,2,FALSE))</f>
        <v>James Bridge   SM</v>
      </c>
      <c r="D367" s="10" t="str">
        <f>IF(B367=0,0,VLOOKUP(C367,ATHLETES!$B$2:$E$1550,2,FALSE))</f>
        <v>James Bridge</v>
      </c>
      <c r="E367" s="10" t="str">
        <f>IF(B367=0,0,VLOOKUP(D367,ATHLETES!$C$2:$E$1550,2,FALSE))</f>
        <v>Yeovil Olympiads AC</v>
      </c>
      <c r="F367" s="87" t="s">
        <v>836</v>
      </c>
    </row>
    <row r="368" spans="1:7">
      <c r="B368" s="1">
        <v>246</v>
      </c>
      <c r="C368" s="10" t="str">
        <f>IF(B368=0,0,VLOOKUP(B368,ATHLETES!$A$2:$B$1550,2,FALSE))</f>
        <v xml:space="preserve">Sam Ponter    U17M </v>
      </c>
      <c r="D368" s="10" t="str">
        <f>IF(B368=0,0,VLOOKUP(C368,ATHLETES!$B$2:$E$1550,2,FALSE))</f>
        <v xml:space="preserve">Sam Ponter </v>
      </c>
      <c r="E368" s="10" t="str">
        <f>IF(B368=0,0,VLOOKUP(D368,ATHLETES!$C$2:$E$1550,2,FALSE))</f>
        <v>Taunton AC</v>
      </c>
      <c r="F368" s="87" t="s">
        <v>837</v>
      </c>
    </row>
    <row r="369" spans="1:6">
      <c r="B369" s="1">
        <v>339</v>
      </c>
      <c r="C369" s="10" t="str">
        <f>IF(B369=0,0,VLOOKUP(B369,ATHLETES!$A$2:$B$1550,2,FALSE))</f>
        <v>Simon Williams   SM/V45</v>
      </c>
      <c r="D369" s="10" t="str">
        <f>IF(B369=0,0,VLOOKUP(C369,ATHLETES!$B$2:$E$1550,2,FALSE))</f>
        <v>Simon Williams</v>
      </c>
      <c r="E369" s="10" t="str">
        <f>IF(B369=0,0,VLOOKUP(D369,ATHLETES!$C$2:$E$1550,2,FALSE))</f>
        <v xml:space="preserve">Newquay and Parr AC </v>
      </c>
      <c r="F369" s="87" t="s">
        <v>838</v>
      </c>
    </row>
    <row r="370" spans="1:6">
      <c r="B370" s="1">
        <v>311</v>
      </c>
      <c r="C370" s="10" t="str">
        <f>IF(B370=0,0,VLOOKUP(B370,ATHLETES!$A$2:$B$1550,2,FALSE))</f>
        <v>Archie Tyler   U17M</v>
      </c>
      <c r="D370" s="10" t="str">
        <f>IF(B370=0,0,VLOOKUP(C370,ATHLETES!$B$2:$E$1550,2,FALSE))</f>
        <v>Archie Tyler</v>
      </c>
      <c r="E370" s="10" t="str">
        <f>IF(B370=0,0,VLOOKUP(D370,ATHLETES!$C$2:$E$1550,2,FALSE))</f>
        <v xml:space="preserve">Yeovil Olympiads AC </v>
      </c>
      <c r="F370" s="1" t="s">
        <v>839</v>
      </c>
    </row>
    <row r="371" spans="1:6">
      <c r="B371" s="1">
        <v>201</v>
      </c>
      <c r="C371" s="10" t="str">
        <f>IF(B371=0,0,VLOOKUP(B371,ATHLETES!$A$2:$B$1550,2,FALSE))</f>
        <v xml:space="preserve">Owen Lythell   U17M </v>
      </c>
      <c r="D371" s="10" t="str">
        <f>IF(B371=0,0,VLOOKUP(C371,ATHLETES!$B$2:$E$1550,2,FALSE))</f>
        <v>Owen Lythell</v>
      </c>
      <c r="E371" s="10" t="str">
        <f>IF(B371=0,0,VLOOKUP(D371,ATHLETES!$C$2:$E$1550,2,FALSE))</f>
        <v xml:space="preserve">Avon Runners </v>
      </c>
      <c r="F371" s="1" t="s">
        <v>840</v>
      </c>
    </row>
    <row r="372" spans="1:6">
      <c r="B372" s="1">
        <v>162</v>
      </c>
      <c r="C372" s="10" t="str">
        <f>IF(B372=0,0,VLOOKUP(B372,ATHLETES!$A$2:$B$1550,2,FALSE))</f>
        <v>Andrew Ingleton    U17M</v>
      </c>
      <c r="D372" s="10" t="str">
        <f>IF(B372=0,0,VLOOKUP(C372,ATHLETES!$B$2:$E$1550,2,FALSE))</f>
        <v xml:space="preserve">Andrew Ingleton </v>
      </c>
      <c r="E372" s="10" t="str">
        <f>IF(B372=0,0,VLOOKUP(D372,ATHLETES!$C$2:$E$1550,2,FALSE))</f>
        <v xml:space="preserve">independent intelligent fitness </v>
      </c>
      <c r="F372" s="1" t="s">
        <v>841</v>
      </c>
    </row>
    <row r="373" spans="1:6">
      <c r="B373" s="1">
        <v>298</v>
      </c>
      <c r="C373" s="10" t="str">
        <f>IF(B373=0,0,VLOOKUP(B373,ATHLETES!$A$2:$B$1550,2,FALSE))</f>
        <v>Hannah Taunton    SW(T20)</v>
      </c>
      <c r="D373" s="10" t="str">
        <f>IF(B373=0,0,VLOOKUP(C373,ATHLETES!$B$2:$E$1550,2,FALSE))</f>
        <v xml:space="preserve">Hannah Taunton </v>
      </c>
      <c r="E373" s="10" t="str">
        <f>IF(B373=0,0,VLOOKUP(D373,ATHLETES!$C$2:$E$1550,2,FALSE))</f>
        <v>Taunton AC</v>
      </c>
      <c r="F373" s="1" t="s">
        <v>842</v>
      </c>
    </row>
    <row r="374" spans="1:6">
      <c r="B374" s="1">
        <v>422</v>
      </c>
      <c r="C374" s="10" t="str">
        <f>IF(B374=0,0,VLOOKUP(B374,ATHLETES!$A$2:$B$1550,2,FALSE))</f>
        <v>Alice Murray-Gourlay   SW</v>
      </c>
      <c r="D374" s="10" t="str">
        <f>IF(B374=0,0,VLOOKUP(C374,ATHLETES!$B$2:$E$1550,2,FALSE))</f>
        <v>Alice Murray-Gourlay</v>
      </c>
      <c r="E374" s="10" t="str">
        <f>IF(B374=0,0,VLOOKUP(D374,ATHLETES!$C$2:$E$1550,2,FALSE))</f>
        <v>Taunton</v>
      </c>
      <c r="F374" s="1" t="s">
        <v>843</v>
      </c>
    </row>
    <row r="375" spans="1:6">
      <c r="B375" s="1">
        <v>318</v>
      </c>
      <c r="C375" s="10" t="str">
        <f>IF(B375=0,0,VLOOKUP(B375,ATHLETES!$A$2:$B$1550,2,FALSE))</f>
        <v>Ewan Walton    SM</v>
      </c>
      <c r="D375" s="10" t="str">
        <f>IF(B375=0,0,VLOOKUP(C375,ATHLETES!$B$2:$E$1550,2,FALSE))</f>
        <v xml:space="preserve">Ewan Walton </v>
      </c>
      <c r="E375" s="10" t="str">
        <f>IF(B375=0,0,VLOOKUP(D375,ATHLETES!$C$2:$E$1550,2,FALSE))</f>
        <v>Teignbridge Trotters</v>
      </c>
      <c r="F375" s="1" t="s">
        <v>844</v>
      </c>
    </row>
    <row r="376" spans="1:6">
      <c r="B376" s="1">
        <v>184</v>
      </c>
      <c r="C376" s="10" t="str">
        <f>IF(B376=0,0,VLOOKUP(B376,ATHLETES!$A$2:$B$1550,2,FALSE))</f>
        <v>Mark Knight    V45</v>
      </c>
      <c r="D376" s="10" t="str">
        <f>IF(B376=0,0,VLOOKUP(C376,ATHLETES!$B$2:$E$1550,2,FALSE))</f>
        <v xml:space="preserve">Mark Knight </v>
      </c>
      <c r="E376" s="10" t="str">
        <f>IF(B376=0,0,VLOOKUP(D376,ATHLETES!$C$2:$E$1550,2,FALSE))</f>
        <v xml:space="preserve">Newquay and Parr AC </v>
      </c>
      <c r="F376" s="1" t="s">
        <v>845</v>
      </c>
    </row>
    <row r="377" spans="1:6">
      <c r="B377" s="1">
        <v>34</v>
      </c>
      <c r="C377" s="10" t="str">
        <f>IF(B377=0,0,VLOOKUP(B377,ATHLETES!$A$2:$B$1550,2,FALSE))</f>
        <v>Charlotte Brown   U17W</v>
      </c>
      <c r="D377" s="10" t="str">
        <f>IF(B377=0,0,VLOOKUP(C377,ATHLETES!$B$2:$E$1550,2,FALSE))</f>
        <v>Charlotte Brown</v>
      </c>
      <c r="E377" s="10" t="str">
        <f>IF(B377=0,0,VLOOKUP(D377,ATHLETES!$C$2:$E$1550,2,FALSE))</f>
        <v xml:space="preserve">Taunton </v>
      </c>
      <c r="F377" s="1" t="s">
        <v>846</v>
      </c>
    </row>
    <row r="378" spans="1:6">
      <c r="B378" s="1">
        <v>392</v>
      </c>
      <c r="C378" s="10" t="str">
        <f>IF(B378=0,0,VLOOKUP(B378,ATHLETES!$A$2:$B$1550,2,FALSE))</f>
        <v>Ophelia Byrne   SW</v>
      </c>
      <c r="D378" s="10" t="str">
        <f>IF(B378=0,0,VLOOKUP(C378,ATHLETES!$B$2:$E$1550,2,FALSE))</f>
        <v>Ophelia Byrne</v>
      </c>
      <c r="E378" s="10" t="str">
        <f>IF(B378=0,0,VLOOKUP(D378,ATHLETES!$C$2:$E$1550,2,FALSE))</f>
        <v>Unattached</v>
      </c>
      <c r="F378" s="1" t="s">
        <v>847</v>
      </c>
    </row>
    <row r="379" spans="1:6">
      <c r="C379" s="10">
        <f>IF(B379=0,0,VLOOKUP(B379,ATHLETES!$A$2:$B$1550,2,FALSE))</f>
        <v>0</v>
      </c>
      <c r="D379" s="10">
        <f>IF(B379=0,0,VLOOKUP(C379,ATHLETES!$B$2:$E$1550,2,FALSE))</f>
        <v>0</v>
      </c>
      <c r="E379" s="10">
        <f>IF(B379=0,0,VLOOKUP(D379,ATHLETES!$C$2:$E$1550,2,FALSE))</f>
        <v>0</v>
      </c>
      <c r="F379" s="10"/>
    </row>
    <row r="380" spans="1:6">
      <c r="A380" t="s">
        <v>849</v>
      </c>
      <c r="B380" s="1">
        <v>309</v>
      </c>
      <c r="C380" s="10" t="str">
        <f>IF(B380=0,0,VLOOKUP(B380,ATHLETES!$A$2:$B$1550,2,FALSE))</f>
        <v>Harriet Tuson   U17W</v>
      </c>
      <c r="D380" s="10" t="str">
        <f>IF(B380=0,0,VLOOKUP(C380,ATHLETES!$B$2:$E$1550,2,FALSE))</f>
        <v>Harriet Tuson</v>
      </c>
      <c r="E380" s="10" t="str">
        <f>IF(B380=0,0,VLOOKUP(D380,ATHLETES!$C$2:$E$1550,2,FALSE))</f>
        <v xml:space="preserve">Yeovil Olympiads AC </v>
      </c>
      <c r="F380" s="10">
        <v>41.51</v>
      </c>
    </row>
    <row r="381" spans="1:6">
      <c r="B381" s="1">
        <v>29</v>
      </c>
      <c r="C381" s="10" t="str">
        <f>IF(B381=0,0,VLOOKUP(B381,ATHLETES!$A$2:$B$1550,2,FALSE))</f>
        <v>Ruby Brook   U15G</v>
      </c>
      <c r="D381" s="10" t="str">
        <f>IF(B381=0,0,VLOOKUP(C381,ATHLETES!$B$2:$E$1550,2,FALSE))</f>
        <v>Ruby Brook</v>
      </c>
      <c r="E381" s="10" t="str">
        <f>IF(B381=0,0,VLOOKUP(D381,ATHLETES!$C$2:$E$1550,2,FALSE))</f>
        <v>Stroud AC</v>
      </c>
      <c r="F381" s="10">
        <v>44.23</v>
      </c>
    </row>
    <row r="382" spans="1:6">
      <c r="B382" s="1">
        <v>358</v>
      </c>
      <c r="C382" s="10" t="str">
        <f>IF(B382=0,0,VLOOKUP(B382,ATHLETES!$A$2:$B$1550,2,FALSE))</f>
        <v>Kai Snell   U17W</v>
      </c>
      <c r="D382" s="10" t="str">
        <f>IF(B382=0,0,VLOOKUP(C382,ATHLETES!$B$2:$E$1550,2,FALSE))</f>
        <v>Kai Snell</v>
      </c>
      <c r="E382" s="10" t="str">
        <f>IF(B382=0,0,VLOOKUP(D382,ATHLETES!$C$2:$E$1550,2,FALSE))</f>
        <v>Yeovil</v>
      </c>
      <c r="F382" s="88">
        <v>44.5</v>
      </c>
    </row>
    <row r="383" spans="1:6">
      <c r="B383" s="1">
        <v>370</v>
      </c>
      <c r="C383" s="10" t="str">
        <f>IF(B383=0,0,VLOOKUP(B383,ATHLETES!$A$2:$B$1550,2,FALSE))</f>
        <v>Sophie Moore   U17W</v>
      </c>
      <c r="D383" s="10" t="str">
        <f>IF(B383=0,0,VLOOKUP(C383,ATHLETES!$B$2:$E$1550,2,FALSE))</f>
        <v>Sophie Moore</v>
      </c>
      <c r="E383" s="10" t="str">
        <f>IF(B383=0,0,VLOOKUP(D383,ATHLETES!$C$2:$E$1550,2,FALSE))</f>
        <v>Team Bath</v>
      </c>
      <c r="F383" s="88">
        <v>45.67</v>
      </c>
    </row>
    <row r="384" spans="1:6">
      <c r="B384" s="1">
        <v>153</v>
      </c>
      <c r="C384" s="10" t="str">
        <f>IF(B384=0,0,VLOOKUP(B384,ATHLETES!$A$2:$B$1550,2,FALSE))</f>
        <v xml:space="preserve">Grace Horswell    U15G </v>
      </c>
      <c r="D384" s="10" t="str">
        <f>IF(B384=0,0,VLOOKUP(C384,ATHLETES!$B$2:$E$1550,2,FALSE))</f>
        <v xml:space="preserve">Grace Horswell </v>
      </c>
      <c r="E384" s="10" t="str">
        <f>IF(B384=0,0,VLOOKUP(D384,ATHLETES!$C$2:$E$1550,2,FALSE))</f>
        <v>Yate and District</v>
      </c>
      <c r="F384" s="88">
        <v>46.44</v>
      </c>
    </row>
    <row r="385" spans="1:6">
      <c r="B385" s="1">
        <v>40</v>
      </c>
      <c r="C385" s="10" t="str">
        <f>IF(B385=0,0,VLOOKUP(B385,ATHLETES!$A$2:$B$1550,2,FALSE))</f>
        <v>Georgina Burrows    U15G</v>
      </c>
      <c r="D385" s="10" t="str">
        <f>IF(B385=0,0,VLOOKUP(C385,ATHLETES!$B$2:$E$1550,2,FALSE))</f>
        <v xml:space="preserve">Georgina Burrows </v>
      </c>
      <c r="E385" s="10" t="str">
        <f>IF(B385=0,0,VLOOKUP(D385,ATHLETES!$C$2:$E$1550,2,FALSE))</f>
        <v xml:space="preserve">Wells City Harriers </v>
      </c>
      <c r="F385" s="87">
        <v>47.17</v>
      </c>
    </row>
    <row r="386" spans="1:6">
      <c r="C386" s="10">
        <f>IF(B386=0,0,VLOOKUP(B386,ATHLETES!$A$2:$B$1550,2,FALSE))</f>
        <v>0</v>
      </c>
      <c r="D386" s="10">
        <f>IF(B386=0,0,VLOOKUP(C386,ATHLETES!$B$2:$E$1550,2,FALSE))</f>
        <v>0</v>
      </c>
      <c r="E386" s="10">
        <f>IF(B386=0,0,VLOOKUP(D386,ATHLETES!$C$2:$E$1550,2,FALSE))</f>
        <v>0</v>
      </c>
      <c r="F386" s="87"/>
    </row>
    <row r="387" spans="1:6">
      <c r="A387" t="s">
        <v>849</v>
      </c>
      <c r="B387" s="1">
        <v>164</v>
      </c>
      <c r="C387" s="10" t="str">
        <f>IF(B387=0,0,VLOOKUP(B387,ATHLETES!$A$2:$B$1550,2,FALSE))</f>
        <v>Samual Irish    U15B</v>
      </c>
      <c r="D387" s="10" t="str">
        <f>IF(B387=0,0,VLOOKUP(C387,ATHLETES!$B$2:$E$1550,2,FALSE))</f>
        <v xml:space="preserve">Samual Irish </v>
      </c>
      <c r="E387" s="10" t="str">
        <f>IF(B387=0,0,VLOOKUP(D387,ATHLETES!$C$2:$E$1550,2,FALSE))</f>
        <v>Taunton AC</v>
      </c>
      <c r="F387" s="87">
        <v>41.37</v>
      </c>
    </row>
    <row r="388" spans="1:6">
      <c r="B388" s="1">
        <v>9</v>
      </c>
      <c r="C388" s="10" t="str">
        <f>IF(B388=0,0,VLOOKUP(B388,ATHLETES!$A$2:$B$1550,2,FALSE))</f>
        <v>Joe Banks    U15B</v>
      </c>
      <c r="D388" s="10" t="str">
        <f>IF(B388=0,0,VLOOKUP(C388,ATHLETES!$B$2:$E$1550,2,FALSE))</f>
        <v xml:space="preserve">Joe Banks </v>
      </c>
      <c r="E388" s="10" t="str">
        <f>IF(B388=0,0,VLOOKUP(D388,ATHLETES!$C$2:$E$1550,2,FALSE))</f>
        <v>Yeovil Olympiads AC</v>
      </c>
      <c r="F388" s="87">
        <v>43.86</v>
      </c>
    </row>
    <row r="389" spans="1:6">
      <c r="B389" s="1">
        <v>310</v>
      </c>
      <c r="C389" s="10" t="str">
        <f>IF(B389=0,0,VLOOKUP(B389,ATHLETES!$A$2:$B$1550,2,FALSE))</f>
        <v>Max Twitchen    U15B</v>
      </c>
      <c r="D389" s="10" t="str">
        <f>IF(B389=0,0,VLOOKUP(C389,ATHLETES!$B$2:$E$1550,2,FALSE))</f>
        <v xml:space="preserve">Max Twitchen </v>
      </c>
      <c r="E389" s="10" t="str">
        <f>IF(B389=0,0,VLOOKUP(D389,ATHLETES!$C$2:$E$1550,2,FALSE))</f>
        <v xml:space="preserve">Yeovil Olympiads </v>
      </c>
      <c r="F389" s="87">
        <v>51.75</v>
      </c>
    </row>
    <row r="390" spans="1:6">
      <c r="C390" s="10">
        <f>IF(B390=0,0,VLOOKUP(B390,ATHLETES!$A$2:$B$1550,2,FALSE))</f>
        <v>0</v>
      </c>
      <c r="D390" s="10">
        <f>IF(B390=0,0,VLOOKUP(C390,ATHLETES!$B$2:$E$1550,2,FALSE))</f>
        <v>0</v>
      </c>
      <c r="E390" s="10">
        <f>IF(B390=0,0,VLOOKUP(D390,ATHLETES!$C$2:$E$1550,2,FALSE))</f>
        <v>0</v>
      </c>
      <c r="F390" s="87"/>
    </row>
    <row r="391" spans="1:6">
      <c r="A391" t="s">
        <v>854</v>
      </c>
      <c r="B391" s="1">
        <v>216</v>
      </c>
      <c r="C391" s="10" t="str">
        <f>IF(B391=0,0,VLOOKUP(B391,ATHLETES!$A$2:$B$1550,2,FALSE))</f>
        <v>Harry Meredith   U20</v>
      </c>
      <c r="D391" s="10" t="str">
        <f>IF(B391=0,0,VLOOKUP(C391,ATHLETES!$B$2:$E$1550,2,FALSE))</f>
        <v>Harry Meredith</v>
      </c>
      <c r="E391" s="10" t="str">
        <f>IF(B391=0,0,VLOOKUP(D391,ATHLETES!$C$2:$E$1550,2,FALSE))</f>
        <v xml:space="preserve">Team Bath </v>
      </c>
      <c r="F391" s="87">
        <v>52.05</v>
      </c>
    </row>
    <row r="392" spans="1:6">
      <c r="A392" t="s">
        <v>855</v>
      </c>
      <c r="B392" s="1">
        <v>81</v>
      </c>
      <c r="C392" s="10" t="str">
        <f>IF(B392=0,0,VLOOKUP(B392,ATHLETES!$A$2:$B$1550,2,FALSE))</f>
        <v xml:space="preserve">Oliver D'Rozario    U17M </v>
      </c>
      <c r="D392" s="10" t="str">
        <f>IF(B392=0,0,VLOOKUP(C392,ATHLETES!$B$2:$E$1550,2,FALSE))</f>
        <v xml:space="preserve">Oliver D'Rozario </v>
      </c>
      <c r="E392" s="10" t="str">
        <f>IF(B392=0,0,VLOOKUP(D392,ATHLETES!$C$2:$E$1550,2,FALSE))</f>
        <v>Taunton AC</v>
      </c>
      <c r="F392" s="87">
        <v>53.21</v>
      </c>
    </row>
    <row r="393" spans="1:6">
      <c r="B393" s="1">
        <v>324</v>
      </c>
      <c r="C393" s="10" t="str">
        <f>IF(B393=0,0,VLOOKUP(B393,ATHLETES!$A$2:$B$1550,2,FALSE))</f>
        <v>Kester Welch   U17M</v>
      </c>
      <c r="D393" s="10" t="str">
        <f>IF(B393=0,0,VLOOKUP(C393,ATHLETES!$B$2:$E$1550,2,FALSE))</f>
        <v>Kester Welch</v>
      </c>
      <c r="E393" s="10" t="str">
        <f>IF(B393=0,0,VLOOKUP(D393,ATHLETES!$C$2:$E$1550,2,FALSE))</f>
        <v>Taunton AC</v>
      </c>
      <c r="F393" s="1">
        <v>54.97</v>
      </c>
    </row>
    <row r="394" spans="1:6">
      <c r="B394" s="1">
        <v>389</v>
      </c>
      <c r="C394" s="10" t="str">
        <f>IF(B394=0,0,VLOOKUP(B394,ATHLETES!$A$2:$B$1550,2,FALSE))</f>
        <v>Jonathan Evans   U20M</v>
      </c>
      <c r="D394" s="10" t="str">
        <f>IF(B394=0,0,VLOOKUP(C394,ATHLETES!$B$2:$E$1550,2,FALSE))</f>
        <v>Jonathan Evans</v>
      </c>
      <c r="E394" s="10" t="str">
        <f>IF(B394=0,0,VLOOKUP(D394,ATHLETES!$C$2:$E$1550,2,FALSE))</f>
        <v>Bath</v>
      </c>
      <c r="F394" s="1">
        <v>56.08</v>
      </c>
    </row>
    <row r="395" spans="1:6">
      <c r="B395" s="1">
        <v>130</v>
      </c>
      <c r="C395" s="10" t="str">
        <f>IF(B395=0,0,VLOOKUP(B395,ATHLETES!$A$2:$B$1550,2,FALSE))</f>
        <v xml:space="preserve">Alex Hardy-Stewart    U17M </v>
      </c>
      <c r="D395" s="10" t="str">
        <f>IF(B395=0,0,VLOOKUP(C395,ATHLETES!$B$2:$E$1550,2,FALSE))</f>
        <v xml:space="preserve">Alex Hardy-Stewart </v>
      </c>
      <c r="E395" s="10" t="str">
        <f>IF(B395=0,0,VLOOKUP(D395,ATHLETES!$C$2:$E$1550,2,FALSE))</f>
        <v xml:space="preserve">Yeovil Olympiads </v>
      </c>
      <c r="F395" s="1">
        <v>56.35</v>
      </c>
    </row>
    <row r="396" spans="1:6">
      <c r="B396" s="1">
        <v>106</v>
      </c>
      <c r="C396" s="10" t="str">
        <f>IF(B396=0,0,VLOOKUP(B396,ATHLETES!$A$2:$B$1550,2,FALSE))</f>
        <v>Kurt Gilbert    U17M</v>
      </c>
      <c r="D396" s="10" t="str">
        <f>IF(B396=0,0,VLOOKUP(C396,ATHLETES!$B$2:$E$1550,2,FALSE))</f>
        <v xml:space="preserve">Kurt Gilbert </v>
      </c>
      <c r="E396" s="10" t="str">
        <f>IF(B396=0,0,VLOOKUP(D396,ATHLETES!$C$2:$E$1550,2,FALSE))</f>
        <v>Taunton AC</v>
      </c>
      <c r="F396" s="1">
        <v>57.19</v>
      </c>
    </row>
    <row r="397" spans="1:6">
      <c r="B397" s="1">
        <v>210</v>
      </c>
      <c r="C397" s="10" t="str">
        <f>IF(B397=0,0,VLOOKUP(B397,ATHLETES!$A$2:$B$1550,2,FALSE))</f>
        <v>Joel Mattacks   U20M</v>
      </c>
      <c r="D397" s="10" t="str">
        <f>IF(B397=0,0,VLOOKUP(C397,ATHLETES!$B$2:$E$1550,2,FALSE))</f>
        <v>Joel Mattacks</v>
      </c>
      <c r="E397" s="10" t="str">
        <f>IF(B397=0,0,VLOOKUP(D397,ATHLETES!$C$2:$E$1550,2,FALSE))</f>
        <v xml:space="preserve">Team Bath AC </v>
      </c>
      <c r="F397" s="1">
        <v>59.58</v>
      </c>
    </row>
    <row r="398" spans="1:6">
      <c r="C398" s="10">
        <f>IF(B398=0,0,VLOOKUP(B398,ATHLETES!$A$2:$B$1550,2,FALSE))</f>
        <v>0</v>
      </c>
      <c r="D398" s="10">
        <f>IF(B398=0,0,VLOOKUP(C398,ATHLETES!$B$2:$E$1550,2,FALSE))</f>
        <v>0</v>
      </c>
      <c r="E398" s="10">
        <f>IF(B398=0,0,VLOOKUP(D398,ATHLETES!$C$2:$E$1550,2,FALSE))</f>
        <v>0</v>
      </c>
    </row>
    <row r="399" spans="1:6">
      <c r="A399" t="s">
        <v>854</v>
      </c>
      <c r="B399" s="1">
        <v>275</v>
      </c>
      <c r="C399" s="10" t="str">
        <f>IF(B399=0,0,VLOOKUP(B399,ATHLETES!$A$2:$B$1550,2,FALSE))</f>
        <v>Elliot Scott   SM</v>
      </c>
      <c r="D399" s="10" t="str">
        <f>IF(B399=0,0,VLOOKUP(C399,ATHLETES!$B$2:$E$1550,2,FALSE))</f>
        <v>Elliot Scott</v>
      </c>
      <c r="E399" s="10" t="str">
        <f>IF(B399=0,0,VLOOKUP(D399,ATHLETES!$C$2:$E$1550,2,FALSE))</f>
        <v xml:space="preserve">Taunton AC </v>
      </c>
      <c r="F399" s="87">
        <v>50.7</v>
      </c>
    </row>
    <row r="400" spans="1:6">
      <c r="B400" s="1">
        <v>401</v>
      </c>
      <c r="C400" s="10" t="str">
        <f>IF(B400=0,0,VLOOKUP(B400,ATHLETES!$A$2:$B$1550,2,FALSE))</f>
        <v>Josiah Filleul   SM</v>
      </c>
      <c r="D400" s="10" t="str">
        <f>IF(B400=0,0,VLOOKUP(C400,ATHLETES!$B$2:$E$1550,2,FALSE))</f>
        <v>Josiah Filleul</v>
      </c>
      <c r="E400" s="10" t="str">
        <f>IF(B400=0,0,VLOOKUP(D400,ATHLETES!$C$2:$E$1550,2,FALSE))</f>
        <v>Bath Uni</v>
      </c>
      <c r="F400" s="87">
        <v>50.97</v>
      </c>
    </row>
    <row r="401" spans="1:6">
      <c r="B401" s="1">
        <v>160</v>
      </c>
      <c r="C401" s="10" t="str">
        <f>IF(B401=0,0,VLOOKUP(B401,ATHLETES!$A$2:$B$1550,2,FALSE))</f>
        <v>Yusuf Hussein   U23M</v>
      </c>
      <c r="D401" s="10" t="str">
        <f>IF(B401=0,0,VLOOKUP(C401,ATHLETES!$B$2:$E$1550,2,FALSE))</f>
        <v>Yusuf Hussein</v>
      </c>
      <c r="E401" s="10" t="str">
        <f>IF(B401=0,0,VLOOKUP(D401,ATHLETES!$C$2:$E$1550,2,FALSE))</f>
        <v xml:space="preserve">Swansea University </v>
      </c>
      <c r="F401" s="87">
        <v>53.17</v>
      </c>
    </row>
    <row r="402" spans="1:6">
      <c r="B402" s="1">
        <v>378</v>
      </c>
      <c r="C402" s="10" t="str">
        <f>IF(B402=0,0,VLOOKUP(B402,ATHLETES!$A$2:$B$1550,2,FALSE))</f>
        <v>George Waler   SM</v>
      </c>
      <c r="D402" s="10" t="str">
        <f>IF(B402=0,0,VLOOKUP(C402,ATHLETES!$B$2:$E$1550,2,FALSE))</f>
        <v>George Waler</v>
      </c>
      <c r="E402" s="10" t="str">
        <f>IF(B402=0,0,VLOOKUP(D402,ATHLETES!$C$2:$E$1550,2,FALSE))</f>
        <v>Poole</v>
      </c>
      <c r="F402" s="87">
        <v>54.95</v>
      </c>
    </row>
    <row r="403" spans="1:6">
      <c r="B403" s="1">
        <v>192</v>
      </c>
      <c r="C403" s="10" t="str">
        <f>IF(B403=0,0,VLOOKUP(B403,ATHLETES!$A$2:$B$1550,2,FALSE))</f>
        <v>David Lee    V50</v>
      </c>
      <c r="D403" s="10" t="str">
        <f>IF(B403=0,0,VLOOKUP(C403,ATHLETES!$B$2:$E$1550,2,FALSE))</f>
        <v xml:space="preserve">David Lee </v>
      </c>
      <c r="E403" s="10" t="str">
        <f>IF(B403=0,0,VLOOKUP(D403,ATHLETES!$C$2:$E$1550,2,FALSE))</f>
        <v xml:space="preserve">Taunton </v>
      </c>
      <c r="F403" s="87">
        <v>60.12</v>
      </c>
    </row>
    <row r="404" spans="1:6">
      <c r="B404" s="1">
        <v>318</v>
      </c>
      <c r="C404" s="10" t="str">
        <f>IF(B404=0,0,VLOOKUP(B404,ATHLETES!$A$2:$B$1550,2,FALSE))</f>
        <v>Ewan Walton    SM</v>
      </c>
      <c r="E404" s="10" t="s">
        <v>856</v>
      </c>
      <c r="F404" s="87">
        <v>62.5</v>
      </c>
    </row>
    <row r="405" spans="1:6">
      <c r="B405" s="1">
        <v>367</v>
      </c>
      <c r="C405" s="10" t="str">
        <f>IF(B405=0,0,VLOOKUP(B405,ATHLETES!$A$2:$B$1550,2,FALSE))</f>
        <v>David Cooke   M60</v>
      </c>
      <c r="E405" s="10" t="s">
        <v>622</v>
      </c>
      <c r="F405" s="87">
        <v>63.74</v>
      </c>
    </row>
    <row r="406" spans="1:6">
      <c r="C406" s="10">
        <f>IF(B406=0,0,VLOOKUP(B406,ATHLETES!$A$2:$B$1550,2,FALSE))</f>
        <v>0</v>
      </c>
      <c r="E406" s="10">
        <f>IF(B406=0,0,VLOOKUP(D406,ATHLETES!$C$2:$E$1550,2,FALSE))</f>
        <v>0</v>
      </c>
      <c r="F406" s="87"/>
    </row>
    <row r="407" spans="1:6">
      <c r="A407" t="s">
        <v>854</v>
      </c>
      <c r="B407" s="1">
        <v>172</v>
      </c>
      <c r="C407" s="10" t="str">
        <f>IF(B407=0,0,VLOOKUP(B407,ATHLETES!$A$2:$B$1550,2,FALSE))</f>
        <v>Natalie Jones    SW</v>
      </c>
      <c r="E407" s="10" t="s">
        <v>584</v>
      </c>
      <c r="F407" s="87">
        <v>60.62</v>
      </c>
    </row>
    <row r="408" spans="1:6">
      <c r="B408" s="1">
        <v>442</v>
      </c>
      <c r="C408" s="10" t="str">
        <f>IF(B408=0,0,VLOOKUP(B408,ATHLETES!$A$2:$B$1550,2,FALSE))</f>
        <v>Harriet Fox   U20W</v>
      </c>
      <c r="E408" s="10" t="s">
        <v>107</v>
      </c>
      <c r="F408" s="87">
        <v>62.43</v>
      </c>
    </row>
    <row r="409" spans="1:6">
      <c r="B409" s="1">
        <v>65</v>
      </c>
      <c r="C409" s="10" t="str">
        <f>IF(B409=0,0,VLOOKUP(B409,ATHLETES!$A$2:$B$1550,2,FALSE))</f>
        <v>Lucy Crossman   U17W</v>
      </c>
      <c r="E409" s="10" t="s">
        <v>107</v>
      </c>
      <c r="F409" s="87">
        <v>62.45</v>
      </c>
    </row>
    <row r="410" spans="1:6">
      <c r="B410" s="1">
        <v>166</v>
      </c>
      <c r="C410" s="10" t="str">
        <f>IF(B410=0,0,VLOOKUP(B410,ATHLETES!$A$2:$B$1550,2,FALSE))</f>
        <v>Hannah Jackson    SW</v>
      </c>
      <c r="E410" s="10" t="s">
        <v>584</v>
      </c>
      <c r="F410" s="1">
        <v>62.84</v>
      </c>
    </row>
    <row r="411" spans="1:6">
      <c r="B411" s="1">
        <v>413</v>
      </c>
      <c r="C411" s="10" t="str">
        <f>IF(B411=0,0,VLOOKUP(B411,ATHLETES!$A$2:$B$1550,2,FALSE))</f>
        <v>Maddy Herbert   U17W</v>
      </c>
      <c r="E411" s="10" t="s">
        <v>664</v>
      </c>
      <c r="F411" s="1">
        <v>63.25</v>
      </c>
    </row>
    <row r="412" spans="1:6">
      <c r="B412" s="1">
        <v>105</v>
      </c>
      <c r="C412" s="10" t="str">
        <f>IF(B412=0,0,VLOOKUP(B412,ATHLETES!$A$2:$B$1550,2,FALSE))</f>
        <v>Andrea Gilbert   U20W</v>
      </c>
      <c r="E412" s="10" t="s">
        <v>107</v>
      </c>
      <c r="F412" s="1">
        <v>66.83</v>
      </c>
    </row>
    <row r="413" spans="1:6">
      <c r="C413" s="10">
        <f>IF(B413=0,0,VLOOKUP(B413,ATHLETES!$A$2:$B$1550,2,FALSE))</f>
        <v>0</v>
      </c>
      <c r="E413" s="10">
        <f>IF(B413=0,0,VLOOKUP(D413,ATHLETES!$C$2:$E$1550,2,FALSE))</f>
        <v>0</v>
      </c>
    </row>
    <row r="414" spans="1:6">
      <c r="C414" s="10">
        <f>IF(B414=0,0,VLOOKUP(B414,ATHLETES!$A$2:$B$1550,2,FALSE))</f>
        <v>0</v>
      </c>
      <c r="E414" s="10">
        <f>IF(B414=0,0,VLOOKUP(D414,ATHLETES!$C$2:$E$1550,2,FALSE))</f>
        <v>0</v>
      </c>
    </row>
    <row r="415" spans="1:6">
      <c r="C415" s="10">
        <f>IF(B415=0,0,VLOOKUP(B415,ATHLETES!$A$2:$B$1550,2,FALSE))</f>
        <v>0</v>
      </c>
      <c r="E415" s="10">
        <f>IF(B415=0,0,VLOOKUP(D415,ATHLETES!$C$2:$E$1550,2,FALSE))</f>
        <v>0</v>
      </c>
    </row>
    <row r="416" spans="1:6">
      <c r="C416" s="10">
        <f>IF(B416=0,0,VLOOKUP(B416,ATHLETES!$A$2:$B$1550,2,FALSE))</f>
        <v>0</v>
      </c>
      <c r="E416" s="10">
        <f>IF(B416=0,0,VLOOKUP(D416,ATHLETES!$C$2:$E$1550,2,FALSE))</f>
        <v>0</v>
      </c>
    </row>
    <row r="417" spans="3:5">
      <c r="C417" s="10">
        <f>IF(B417=0,0,VLOOKUP(B417,ATHLETES!$A$2:$B$1550,2,FALSE))</f>
        <v>0</v>
      </c>
      <c r="E417" s="10">
        <f>IF(B417=0,0,VLOOKUP(D417,ATHLETES!$C$2:$E$1550,2,FALSE))</f>
        <v>0</v>
      </c>
    </row>
    <row r="418" spans="3:5">
      <c r="C418" s="10">
        <f>IF(B418=0,0,VLOOKUP(B418,ATHLETES!$A$2:$B$1550,2,FALSE))</f>
        <v>0</v>
      </c>
      <c r="E418" s="10">
        <f>IF(B418=0,0,VLOOKUP(D418,ATHLETES!$C$2:$E$1550,2,FALSE))</f>
        <v>0</v>
      </c>
    </row>
    <row r="419" spans="3:5">
      <c r="C419" s="10">
        <f>IF(B419=0,0,VLOOKUP(B419,ATHLETES!$A$2:$B$1550,2,FALSE))</f>
        <v>0</v>
      </c>
      <c r="E419" s="10">
        <f>IF(B419=0,0,VLOOKUP(D419,ATHLETES!$C$2:$E$1550,2,FALSE))</f>
        <v>0</v>
      </c>
    </row>
    <row r="420" spans="3:5">
      <c r="C420" s="10">
        <f>IF(B420=0,0,VLOOKUP(B420,ATHLETES!$A$2:$B$1550,2,FALSE))</f>
        <v>0</v>
      </c>
      <c r="E420" s="10">
        <f>IF(B420=0,0,VLOOKUP(D420,ATHLETES!$C$2:$E$1550,2,FALSE))</f>
        <v>0</v>
      </c>
    </row>
    <row r="421" spans="3:5">
      <c r="C421" s="10">
        <f>IF(B421=0,0,VLOOKUP(B421,ATHLETES!$A$2:$B$1550,2,FALSE))</f>
        <v>0</v>
      </c>
      <c r="E421" s="10">
        <f>IF(B421=0,0,VLOOKUP(D421,ATHLETES!$C$2:$E$1550,2,FALSE))</f>
        <v>0</v>
      </c>
    </row>
    <row r="422" spans="3:5">
      <c r="C422" s="10">
        <f>IF(B422=0,0,VLOOKUP(B422,ATHLETES!$A$2:$B$1550,2,FALSE))</f>
        <v>0</v>
      </c>
      <c r="E422" s="10">
        <f>IF(B422=0,0,VLOOKUP(D422,ATHLETES!$C$2:$E$1550,2,FALSE))</f>
        <v>0</v>
      </c>
    </row>
    <row r="423" spans="3:5">
      <c r="C423" s="10">
        <f>IF(B423=0,0,VLOOKUP(B423,ATHLETES!$A$2:$B$1550,2,FALSE))</f>
        <v>0</v>
      </c>
      <c r="E423" s="10">
        <f>IF(B423=0,0,VLOOKUP(D423,ATHLETES!$C$2:$E$1550,2,FALSE))</f>
        <v>0</v>
      </c>
    </row>
    <row r="424" spans="3:5">
      <c r="C424" s="10">
        <f>IF(B424=0,0,VLOOKUP(B424,ATHLETES!$A$2:$B$1550,2,FALSE))</f>
        <v>0</v>
      </c>
      <c r="E424" s="10">
        <f>IF(B424=0,0,VLOOKUP(D424,ATHLETES!$C$2:$E$1550,2,FALSE))</f>
        <v>0</v>
      </c>
    </row>
    <row r="425" spans="3:5">
      <c r="C425" s="10">
        <f>IF(B425=0,0,VLOOKUP(B425,ATHLETES!$A$2:$B$1550,2,FALSE))</f>
        <v>0</v>
      </c>
      <c r="E425" s="10">
        <f>IF(B425=0,0,VLOOKUP(D425,ATHLETES!$C$2:$E$1550,2,FALSE))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2"/>
  <sheetViews>
    <sheetView view="pageBreakPreview" topLeftCell="A16" zoomScaleNormal="100" zoomScaleSheetLayoutView="100" workbookViewId="0">
      <selection activeCell="F193" sqref="F193"/>
    </sheetView>
  </sheetViews>
  <sheetFormatPr defaultRowHeight="15"/>
  <cols>
    <col min="1" max="1" width="14.140625" customWidth="1"/>
    <col min="2" max="2" width="8.7109375" style="1" customWidth="1"/>
    <col min="3" max="3" width="34.42578125" style="82" customWidth="1"/>
    <col min="4" max="4" width="20.140625" style="82" hidden="1" customWidth="1"/>
    <col min="5" max="5" width="26.28515625" style="82" customWidth="1"/>
    <col min="6" max="6" width="15" style="1" customWidth="1"/>
    <col min="7" max="7" width="17" customWidth="1"/>
    <col min="8" max="8" width="18.5703125" customWidth="1"/>
    <col min="9" max="9" width="19" customWidth="1"/>
    <col min="10" max="10" width="17.5703125" customWidth="1"/>
    <col min="11" max="11" width="19.28515625" customWidth="1"/>
  </cols>
  <sheetData>
    <row r="1" spans="1:13" hidden="1">
      <c r="A1" s="28" t="s">
        <v>9</v>
      </c>
      <c r="B1" s="28"/>
      <c r="C1" s="28"/>
      <c r="D1" s="28"/>
      <c r="E1" s="28"/>
      <c r="F1" s="31"/>
      <c r="G1" s="31"/>
      <c r="H1" s="31"/>
      <c r="I1" s="31"/>
      <c r="J1" s="31"/>
      <c r="K1" s="31"/>
      <c r="L1" s="30"/>
    </row>
    <row r="2" spans="1:13" hidden="1">
      <c r="A2" s="28" t="s">
        <v>66</v>
      </c>
      <c r="B2" s="28"/>
      <c r="C2" s="28"/>
      <c r="D2" s="28"/>
      <c r="E2" s="28"/>
      <c r="F2" s="31"/>
      <c r="G2" s="31"/>
      <c r="H2" s="31"/>
      <c r="I2" s="31"/>
      <c r="J2" s="31"/>
      <c r="K2" s="31"/>
      <c r="L2" s="30"/>
    </row>
    <row r="3" spans="1:13" hidden="1">
      <c r="A3" s="36"/>
      <c r="B3" s="28"/>
      <c r="C3" s="28"/>
      <c r="D3" s="28"/>
      <c r="E3" s="28"/>
      <c r="F3" s="31"/>
      <c r="G3" s="31"/>
      <c r="H3" s="31"/>
      <c r="I3" s="31"/>
      <c r="J3" s="31"/>
      <c r="K3" s="31"/>
      <c r="L3" s="30"/>
    </row>
    <row r="4" spans="1:13" s="2" customFormat="1" hidden="1">
      <c r="A4" s="37">
        <v>11.3</v>
      </c>
      <c r="B4" s="28" t="s">
        <v>67</v>
      </c>
      <c r="C4" s="28"/>
      <c r="D4" s="28"/>
      <c r="E4" s="28"/>
      <c r="F4" s="31" t="s">
        <v>68</v>
      </c>
      <c r="G4" s="31" t="s">
        <v>69</v>
      </c>
      <c r="H4" s="31"/>
      <c r="I4" s="31"/>
      <c r="J4" s="31"/>
      <c r="K4" s="31"/>
      <c r="L4" s="30"/>
      <c r="M4"/>
    </row>
    <row r="5" spans="1:13" hidden="1">
      <c r="A5" s="36" t="s">
        <v>70</v>
      </c>
      <c r="B5" s="28" t="s">
        <v>67</v>
      </c>
      <c r="C5" s="28"/>
      <c r="D5" s="28"/>
      <c r="E5" s="28"/>
      <c r="F5" s="31" t="s">
        <v>71</v>
      </c>
      <c r="G5" s="31" t="s">
        <v>72</v>
      </c>
      <c r="H5" s="31" t="s">
        <v>73</v>
      </c>
      <c r="I5" s="31"/>
      <c r="J5" s="31"/>
      <c r="K5" s="31"/>
      <c r="L5" s="30"/>
    </row>
    <row r="6" spans="1:13" hidden="1">
      <c r="A6" s="37">
        <v>13</v>
      </c>
      <c r="B6" s="28" t="s">
        <v>74</v>
      </c>
      <c r="C6" s="28"/>
      <c r="D6" s="28"/>
      <c r="E6" s="28"/>
      <c r="F6" s="31" t="s">
        <v>25</v>
      </c>
      <c r="G6" s="31" t="s">
        <v>21</v>
      </c>
      <c r="H6" s="31" t="s">
        <v>75</v>
      </c>
      <c r="I6" s="31" t="s">
        <v>71</v>
      </c>
      <c r="J6" s="31" t="s">
        <v>69</v>
      </c>
      <c r="K6" s="31"/>
      <c r="L6" s="30"/>
    </row>
    <row r="7" spans="1:13" hidden="1">
      <c r="A7" s="36"/>
      <c r="B7" s="28"/>
      <c r="C7" s="28"/>
      <c r="D7" s="28"/>
      <c r="E7" s="28"/>
      <c r="F7" s="31" t="s">
        <v>73</v>
      </c>
      <c r="G7" s="31"/>
      <c r="H7" s="31"/>
      <c r="I7" s="31"/>
      <c r="J7" s="31"/>
      <c r="K7" s="31"/>
      <c r="L7" s="30"/>
    </row>
    <row r="8" spans="1:13" hidden="1">
      <c r="A8" s="36" t="s">
        <v>76</v>
      </c>
      <c r="B8" s="28" t="s">
        <v>74</v>
      </c>
      <c r="C8" s="28"/>
      <c r="D8" s="28"/>
      <c r="E8" s="28"/>
      <c r="F8" s="31" t="s">
        <v>78</v>
      </c>
      <c r="G8" s="31"/>
      <c r="H8" s="31"/>
      <c r="I8" s="31"/>
      <c r="J8" s="31"/>
      <c r="K8" s="31"/>
      <c r="L8" s="30"/>
    </row>
    <row r="9" spans="1:13" hidden="1">
      <c r="A9" s="36"/>
      <c r="B9" s="28"/>
      <c r="C9" s="28"/>
      <c r="D9" s="28"/>
      <c r="E9" s="28"/>
      <c r="F9" s="31" t="s">
        <v>79</v>
      </c>
      <c r="G9" s="31" t="s">
        <v>80</v>
      </c>
      <c r="H9" s="31" t="s">
        <v>81</v>
      </c>
      <c r="I9" s="31" t="s">
        <v>82</v>
      </c>
      <c r="J9" s="31" t="s">
        <v>83</v>
      </c>
      <c r="K9" s="31" t="s">
        <v>84</v>
      </c>
      <c r="L9" s="30"/>
    </row>
    <row r="10" spans="1:13" hidden="1">
      <c r="A10" s="36" t="s">
        <v>85</v>
      </c>
      <c r="B10" s="28" t="s">
        <v>86</v>
      </c>
      <c r="C10" s="28"/>
      <c r="D10" s="28"/>
      <c r="E10" s="28"/>
      <c r="F10" s="31" t="s">
        <v>21</v>
      </c>
      <c r="G10" s="31" t="s">
        <v>24</v>
      </c>
      <c r="H10" s="31" t="s">
        <v>75</v>
      </c>
      <c r="I10" s="31" t="s">
        <v>71</v>
      </c>
      <c r="J10" s="31" t="s">
        <v>87</v>
      </c>
      <c r="K10" s="31" t="s">
        <v>25</v>
      </c>
      <c r="L10" s="30"/>
    </row>
    <row r="11" spans="1:13" hidden="1">
      <c r="A11" s="36"/>
      <c r="B11" s="28"/>
      <c r="C11" s="28"/>
      <c r="D11" s="28"/>
      <c r="E11" s="28"/>
      <c r="F11" s="31"/>
      <c r="G11" s="31"/>
      <c r="H11" s="31"/>
      <c r="I11" s="31"/>
      <c r="J11" s="31"/>
      <c r="K11" s="31"/>
      <c r="L11" s="30"/>
    </row>
    <row r="12" spans="1:13" hidden="1">
      <c r="A12" s="36"/>
      <c r="B12" s="28"/>
      <c r="C12" s="28"/>
      <c r="D12" s="28"/>
      <c r="E12" s="28"/>
      <c r="F12" s="31" t="s">
        <v>73</v>
      </c>
      <c r="G12" s="31" t="s">
        <v>88</v>
      </c>
      <c r="H12" s="31"/>
      <c r="I12" s="31"/>
      <c r="J12" s="31"/>
      <c r="K12" s="31"/>
      <c r="L12" s="30"/>
    </row>
    <row r="13" spans="1:13" hidden="1">
      <c r="A13" s="36" t="s">
        <v>89</v>
      </c>
      <c r="B13" s="28" t="s">
        <v>86</v>
      </c>
      <c r="C13" s="28"/>
      <c r="D13" s="28"/>
      <c r="E13" s="28"/>
      <c r="F13" s="31" t="s">
        <v>84</v>
      </c>
      <c r="G13" s="31" t="s">
        <v>78</v>
      </c>
      <c r="H13" s="31"/>
      <c r="I13" s="31"/>
      <c r="J13" s="31"/>
      <c r="K13" s="31"/>
      <c r="L13" s="30"/>
    </row>
    <row r="14" spans="1:13" hidden="1">
      <c r="A14" s="36"/>
      <c r="B14" s="28"/>
      <c r="C14" s="28"/>
      <c r="D14" s="28"/>
      <c r="E14" s="28"/>
      <c r="F14" s="31"/>
      <c r="G14" s="31"/>
      <c r="H14" s="31"/>
      <c r="I14" s="31"/>
      <c r="J14" s="31"/>
      <c r="K14" s="31"/>
      <c r="L14" s="30"/>
    </row>
    <row r="15" spans="1:13" hidden="1">
      <c r="A15" s="36"/>
      <c r="B15" s="28"/>
      <c r="C15" s="28"/>
      <c r="D15" s="28"/>
      <c r="E15" s="28"/>
      <c r="F15" s="31"/>
      <c r="G15" s="31"/>
      <c r="H15" s="31"/>
      <c r="I15" s="31"/>
      <c r="J15" s="31"/>
      <c r="K15" s="31"/>
      <c r="L15" s="30"/>
    </row>
    <row r="16" spans="1:13" ht="47.25" thickBot="1">
      <c r="A16" s="38" t="s">
        <v>578</v>
      </c>
      <c r="B16" s="28"/>
      <c r="C16" s="28"/>
      <c r="D16" s="28"/>
      <c r="E16" s="28"/>
      <c r="F16" s="31"/>
      <c r="G16" s="31"/>
      <c r="H16" s="31"/>
      <c r="I16" s="31"/>
      <c r="J16" s="31"/>
      <c r="K16" s="31"/>
      <c r="L16" s="30"/>
    </row>
    <row r="17" spans="1:13" ht="15.75" thickBot="1">
      <c r="A17" s="22" t="s">
        <v>8</v>
      </c>
      <c r="B17" s="23"/>
      <c r="C17" s="83"/>
      <c r="D17" s="83"/>
      <c r="E17" s="83"/>
      <c r="F17" s="23"/>
      <c r="G17" s="25" t="s">
        <v>602</v>
      </c>
    </row>
    <row r="18" spans="1:13">
      <c r="A18" s="18" t="s">
        <v>601</v>
      </c>
      <c r="B18" s="19"/>
      <c r="C18" s="84"/>
      <c r="D18" s="84"/>
      <c r="E18" s="84"/>
      <c r="F18" s="19"/>
      <c r="G18" s="20"/>
    </row>
    <row r="19" spans="1:13">
      <c r="A19" s="4" t="s">
        <v>3</v>
      </c>
      <c r="B19" s="5" t="s">
        <v>4</v>
      </c>
      <c r="C19" s="74" t="s">
        <v>605</v>
      </c>
      <c r="D19" s="74" t="s">
        <v>112</v>
      </c>
      <c r="E19" s="74" t="s">
        <v>0</v>
      </c>
      <c r="F19" s="5" t="s">
        <v>5</v>
      </c>
      <c r="G19" s="4" t="s">
        <v>12</v>
      </c>
    </row>
    <row r="20" spans="1:13" hidden="1">
      <c r="A20" s="6" t="s">
        <v>109</v>
      </c>
      <c r="B20" s="8">
        <v>222</v>
      </c>
      <c r="C20" s="10"/>
      <c r="D20" s="10" t="e">
        <f>IF(B22=0,0,VLOOKUP(#REF!,ATHLETES!$B$2:$E$1550,2,FALSE))</f>
        <v>#REF!</v>
      </c>
      <c r="E20" s="10"/>
      <c r="F20" s="16">
        <v>35</v>
      </c>
      <c r="G20" s="6" t="s">
        <v>13</v>
      </c>
      <c r="H20" s="17" t="s">
        <v>10</v>
      </c>
      <c r="I20" s="2"/>
      <c r="J20" s="2"/>
      <c r="K20" s="2"/>
      <c r="L20" s="2"/>
      <c r="M20" s="2"/>
    </row>
    <row r="21" spans="1:13">
      <c r="A21" s="10"/>
      <c r="B21" s="11"/>
      <c r="D21" s="10" t="e">
        <f>IF(B23=0,0,VLOOKUP(C20,ATHLETES!$B$2:$E$1550,2,FALSE))</f>
        <v>#N/A</v>
      </c>
      <c r="E21" s="10"/>
      <c r="F21" s="11"/>
      <c r="G21" s="10"/>
    </row>
    <row r="22" spans="1:13">
      <c r="A22" s="10" t="s">
        <v>756</v>
      </c>
      <c r="B22" s="11">
        <v>64</v>
      </c>
      <c r="C22" s="10" t="str">
        <f>IF(B22=0,0,VLOOKUP(B22,ATHLETES!$A$2:$B$1550,2,FALSE))</f>
        <v xml:space="preserve">Isabella Cox   U15G </v>
      </c>
      <c r="D22" s="10" t="str">
        <f>IF(B22=0,0,VLOOKUP(C22,ATHLETES!$B$2:$E$1550,2,FALSE))</f>
        <v>Isabella Cox</v>
      </c>
      <c r="E22" s="10" t="str">
        <f>IF(B22=0,0,VLOOKUP(D22,ATHLETES!$C$2:$E$1550,2,FALSE))</f>
        <v>Wimborne AC</v>
      </c>
      <c r="F22" s="13">
        <v>2</v>
      </c>
      <c r="G22" s="10"/>
    </row>
    <row r="23" spans="1:13">
      <c r="A23" s="10" t="s">
        <v>860</v>
      </c>
      <c r="B23" s="11">
        <v>168</v>
      </c>
      <c r="C23" s="10" t="str">
        <f>IF(B23=0,0,VLOOKUP(B23,ATHLETES!$A$2:$B$1550,2,FALSE))</f>
        <v>Ella Jeffery    U17W</v>
      </c>
      <c r="D23" s="10" t="str">
        <f>IF(B23=0,0,VLOOKUP(C23,ATHLETES!$B$2:$E$1550,2,FALSE))</f>
        <v xml:space="preserve">Ella Jeffery </v>
      </c>
      <c r="E23" s="10" t="str">
        <f>IF(B23=0,0,VLOOKUP(D23,ATHLETES!$C$2:$E$1550,2,FALSE))</f>
        <v>Wimborne AC</v>
      </c>
      <c r="F23" s="13">
        <v>2</v>
      </c>
      <c r="G23" s="10"/>
    </row>
    <row r="24" spans="1:13">
      <c r="A24" s="10"/>
      <c r="B24" s="11">
        <v>280</v>
      </c>
      <c r="C24" s="10" t="str">
        <f>IF(B24=0,0,VLOOKUP(B24,ATHLETES!$A$2:$B$1550,2,FALSE))</f>
        <v>Lucie Simmonds    U15G</v>
      </c>
      <c r="D24" s="10" t="str">
        <f>IF(B24=0,0,VLOOKUP(C24,ATHLETES!$B$2:$E$1550,2,FALSE))</f>
        <v xml:space="preserve">Lucie Simmonds </v>
      </c>
      <c r="E24" s="10" t="str">
        <f>IF(B24=0,0,VLOOKUP(D24,ATHLETES!$C$2:$E$1550,2,FALSE))</f>
        <v>Wimborne AC</v>
      </c>
      <c r="F24" s="13">
        <v>1.8</v>
      </c>
      <c r="G24" s="10"/>
    </row>
    <row r="25" spans="1:13">
      <c r="A25" s="10"/>
      <c r="B25" s="11">
        <v>281</v>
      </c>
      <c r="C25" s="10" t="str">
        <f>IF(B25=0,0,VLOOKUP(B25,ATHLETES!$A$2:$B$1550,2,FALSE))</f>
        <v>Kate Simmonds    U15G</v>
      </c>
      <c r="D25" s="10" t="str">
        <f>IF(B25=0,0,VLOOKUP(C25,ATHLETES!$B$2:$E$1550,2,FALSE))</f>
        <v xml:space="preserve">Kate Simmonds </v>
      </c>
      <c r="E25" s="10" t="str">
        <f>IF(B25=0,0,VLOOKUP(D25,ATHLETES!$C$2:$E$1550,2,FALSE))</f>
        <v>Wimborne AC</v>
      </c>
      <c r="F25" s="13">
        <v>1.8</v>
      </c>
      <c r="G25" s="10"/>
    </row>
    <row r="26" spans="1:13">
      <c r="A26" s="10"/>
      <c r="B26" s="11">
        <v>366</v>
      </c>
      <c r="C26" s="10" t="str">
        <f>IF(B26=0,0,VLOOKUP(B26,ATHLETES!$A$2:$B$1550,2,FALSE))</f>
        <v>Bo Rason   U15G</v>
      </c>
      <c r="D26" s="10" t="str">
        <f>IF(B26=0,0,VLOOKUP(C26,ATHLETES!$B$2:$E$1550,2,FALSE))</f>
        <v>Bo Rason</v>
      </c>
      <c r="E26" s="10" t="str">
        <f>IF(B26=0,0,VLOOKUP(D26,ATHLETES!$C$2:$E$1550,2,FALSE))</f>
        <v>Newquay and Par</v>
      </c>
      <c r="F26" s="13">
        <v>2.8</v>
      </c>
      <c r="G26" s="10"/>
    </row>
    <row r="27" spans="1:13">
      <c r="A27" s="10"/>
      <c r="B27" s="11">
        <v>378</v>
      </c>
      <c r="C27" s="10" t="str">
        <f>IF(B27=0,0,VLOOKUP(B27,ATHLETES!$A$2:$B$1550,2,FALSE))</f>
        <v>George Waler   SM</v>
      </c>
      <c r="D27" s="10" t="str">
        <f>IF(B27=0,0,VLOOKUP(C27,ATHLETES!$B$2:$E$1550,2,FALSE))</f>
        <v>George Waler</v>
      </c>
      <c r="E27" s="10" t="str">
        <f>IF(B27=0,0,VLOOKUP(D27,ATHLETES!$C$2:$E$1550,2,FALSE))</f>
        <v>Poole</v>
      </c>
      <c r="F27" s="13">
        <v>3.3</v>
      </c>
      <c r="G27" s="10"/>
    </row>
    <row r="28" spans="1:13">
      <c r="A28" s="10"/>
      <c r="B28" s="11">
        <v>388</v>
      </c>
      <c r="C28" s="10" t="str">
        <f>IF(B28=0,0,VLOOKUP(B28,ATHLETES!$A$2:$B$1550,2,FALSE))</f>
        <v>Thomas Boulton   SM</v>
      </c>
      <c r="D28" s="10" t="str">
        <f>IF(B28=0,0,VLOOKUP(C28,ATHLETES!$B$2:$E$1550,2,FALSE))</f>
        <v>Thomas Boulton</v>
      </c>
      <c r="E28" s="10" t="str">
        <f>IF(B28=0,0,VLOOKUP(D28,ATHLETES!$C$2:$E$1550,2,FALSE))</f>
        <v>Wimborne AC</v>
      </c>
      <c r="F28" s="13">
        <v>3.1</v>
      </c>
      <c r="G28" s="10"/>
    </row>
    <row r="29" spans="1:13">
      <c r="A29" s="10"/>
      <c r="B29" s="11">
        <v>376</v>
      </c>
      <c r="C29" s="10" t="str">
        <f>IF(B29=0,0,VLOOKUP(B29,ATHLETES!$A$2:$B$1550,2,FALSE))</f>
        <v>Finn Peterson   U20M</v>
      </c>
      <c r="D29" s="10" t="str">
        <f>IF(B29=0,0,VLOOKUP(C29,ATHLETES!$B$2:$E$1550,2,FALSE))</f>
        <v>Finn Peterson</v>
      </c>
      <c r="E29" s="10" t="str">
        <f>IF(B29=0,0,VLOOKUP(D29,ATHLETES!$C$2:$E$1550,2,FALSE))</f>
        <v>Wimborne AC</v>
      </c>
      <c r="F29" s="13" t="s">
        <v>757</v>
      </c>
      <c r="G29" s="10"/>
    </row>
    <row r="30" spans="1:13">
      <c r="A30" s="10"/>
      <c r="B30" s="11">
        <v>106</v>
      </c>
      <c r="C30" s="10" t="str">
        <f>IF(B30=0,0,VLOOKUP(B30,ATHLETES!$A$2:$B$1550,2,FALSE))</f>
        <v>Kurt Gilbert    U17M</v>
      </c>
      <c r="D30" s="10" t="str">
        <f>IF(B30=0,0,VLOOKUP(C30,ATHLETES!$B$2:$E$1550,2,FALSE))</f>
        <v xml:space="preserve">Kurt Gilbert </v>
      </c>
      <c r="E30" s="10" t="str">
        <f>IF(B30=0,0,VLOOKUP(D30,ATHLETES!$C$2:$E$1550,2,FALSE))</f>
        <v>Taunton AC</v>
      </c>
      <c r="F30" s="13">
        <v>3.4</v>
      </c>
      <c r="G30" s="10"/>
    </row>
    <row r="31" spans="1:13">
      <c r="A31" s="10"/>
      <c r="B31" s="11">
        <v>236</v>
      </c>
      <c r="C31" s="10" t="str">
        <f>IF(B31=0,0,VLOOKUP(B31,ATHLETES!$A$2:$B$1550,2,FALSE))</f>
        <v>Aidan Patton   SM</v>
      </c>
      <c r="D31" s="10" t="str">
        <f>IF(B31=0,0,VLOOKUP(C31,ATHLETES!$B$2:$E$1550,2,FALSE))</f>
        <v>Aidan Patton</v>
      </c>
      <c r="E31" s="10" t="str">
        <f>IF(B31=0,0,VLOOKUP(D31,ATHLETES!$C$2:$E$1550,2,FALSE))</f>
        <v>Newquay and Par</v>
      </c>
      <c r="F31" s="13">
        <v>3.91</v>
      </c>
      <c r="G31" s="10"/>
    </row>
    <row r="32" spans="1:13">
      <c r="A32" s="10"/>
      <c r="B32" s="11"/>
      <c r="C32" s="10">
        <f>IF(B32=0,0,VLOOKUP(B32,ATHLETES!$A$2:$B$1550,2,FALSE))</f>
        <v>0</v>
      </c>
      <c r="D32" s="10">
        <f>IF(B32=0,0,VLOOKUP(C32,ATHLETES!$B$2:$E$1550,2,FALSE))</f>
        <v>0</v>
      </c>
      <c r="E32" s="10">
        <f>IF(B32=0,0,VLOOKUP(D32,ATHLETES!$C$2:$E$1550,2,FALSE))</f>
        <v>0</v>
      </c>
      <c r="F32" s="13"/>
      <c r="G32" s="10"/>
    </row>
    <row r="33" spans="1:7">
      <c r="A33" s="10" t="s">
        <v>811</v>
      </c>
      <c r="B33" s="11">
        <v>97</v>
      </c>
      <c r="C33" s="10" t="str">
        <f>IF(B33=0,0,VLOOKUP(B33,ATHLETES!$A$2:$B$1550,2,FALSE))</f>
        <v>Luke Game    U15B</v>
      </c>
      <c r="D33" s="10" t="str">
        <f>IF(B33=0,0,VLOOKUP(C33,ATHLETES!$B$2:$E$1550,2,FALSE))</f>
        <v xml:space="preserve">Luke Game </v>
      </c>
      <c r="E33" s="10" t="str">
        <f>IF(B33=0,0,VLOOKUP(D33,ATHLETES!$C$2:$E$1550,2,FALSE))</f>
        <v xml:space="preserve">Team Bath </v>
      </c>
      <c r="F33" s="13">
        <v>4.24</v>
      </c>
      <c r="G33" s="10"/>
    </row>
    <row r="34" spans="1:7">
      <c r="A34" s="10" t="s">
        <v>91</v>
      </c>
      <c r="B34" s="11">
        <v>142</v>
      </c>
      <c r="C34" s="10" t="str">
        <f>IF(B34=0,0,VLOOKUP(B34,ATHLETES!$A$2:$B$1550,2,FALSE))</f>
        <v>Joseph Healey   U15B</v>
      </c>
      <c r="D34" s="10" t="str">
        <f>IF(B34=0,0,VLOOKUP(C34,ATHLETES!$B$2:$E$1550,2,FALSE))</f>
        <v>Joseph Healey</v>
      </c>
      <c r="E34" s="10" t="str">
        <f>IF(B34=0,0,VLOOKUP(D34,ATHLETES!$C$2:$E$1550,2,FALSE))</f>
        <v>Wimborne AC</v>
      </c>
      <c r="F34" s="13">
        <v>3.53</v>
      </c>
      <c r="G34" s="10"/>
    </row>
    <row r="35" spans="1:7">
      <c r="A35" s="10"/>
      <c r="B35" s="11">
        <v>178</v>
      </c>
      <c r="C35" s="10" t="str">
        <f>IF(B35=0,0,VLOOKUP(B35,ATHLETES!$A$2:$B$1550,2,FALSE))</f>
        <v>Isaac Ketterer   U15B</v>
      </c>
      <c r="D35" s="10" t="str">
        <f>IF(B35=0,0,VLOOKUP(C35,ATHLETES!$B$2:$E$1550,2,FALSE))</f>
        <v>Isaac Ketterer</v>
      </c>
      <c r="E35" s="10" t="str">
        <f>IF(B35=0,0,VLOOKUP(D35,ATHLETES!$C$2:$E$1550,2,FALSE))</f>
        <v xml:space="preserve">Newquay and Parr AC </v>
      </c>
      <c r="F35" s="13">
        <v>5.13</v>
      </c>
      <c r="G35" s="10"/>
    </row>
    <row r="36" spans="1:7">
      <c r="A36" s="10"/>
      <c r="B36" s="11">
        <v>218</v>
      </c>
      <c r="C36" s="10" t="str">
        <f>IF(B36=0,0,VLOOKUP(B36,ATHLETES!$A$2:$B$1550,2,FALSE))</f>
        <v>Joshua Moore    U15B</v>
      </c>
      <c r="D36" s="10" t="str">
        <f>IF(B36=0,0,VLOOKUP(C36,ATHLETES!$B$2:$E$1550,2,FALSE))</f>
        <v xml:space="preserve">Joshua Moore </v>
      </c>
      <c r="E36" s="10" t="str">
        <f>IF(B36=0,0,VLOOKUP(D36,ATHLETES!$C$2:$E$1550,2,FALSE))</f>
        <v xml:space="preserve">Wells City Harriers </v>
      </c>
      <c r="F36" s="13">
        <v>4.63</v>
      </c>
      <c r="G36" s="10"/>
    </row>
    <row r="37" spans="1:7">
      <c r="A37" s="10"/>
      <c r="B37" s="11">
        <v>337</v>
      </c>
      <c r="C37" s="10" t="str">
        <f>IF(B37=0,0,VLOOKUP(B37,ATHLETES!$A$2:$B$1550,2,FALSE))</f>
        <v>Blake Williams    U15B</v>
      </c>
      <c r="D37" s="10" t="str">
        <f>IF(B37=0,0,VLOOKUP(C37,ATHLETES!$B$2:$E$1550,2,FALSE))</f>
        <v xml:space="preserve">Blake Williams </v>
      </c>
      <c r="E37" s="10" t="str">
        <f>IF(B37=0,0,VLOOKUP(D37,ATHLETES!$C$2:$E$1550,2,FALSE))</f>
        <v xml:space="preserve">Newquay and Parr AC </v>
      </c>
      <c r="F37" s="13">
        <v>4.42</v>
      </c>
      <c r="G37" s="10"/>
    </row>
    <row r="38" spans="1:7">
      <c r="A38" s="10"/>
      <c r="B38" s="11">
        <v>135</v>
      </c>
      <c r="C38" s="10" t="str">
        <f>IF(B38=0,0,VLOOKUP(B38,ATHLETES!$A$2:$B$1550,2,FALSE))</f>
        <v>Benjamin Hartigan   U15B</v>
      </c>
      <c r="D38" s="10" t="str">
        <f>IF(B38=0,0,VLOOKUP(C38,ATHLETES!$B$2:$E$1550,2,FALSE))</f>
        <v>Benjamin Hartigan</v>
      </c>
      <c r="E38" s="10" t="str">
        <f>IF(B38=0,0,VLOOKUP(D38,ATHLETES!$C$2:$E$1550,2,FALSE))</f>
        <v>North Somerset AC</v>
      </c>
      <c r="F38" s="13">
        <v>4.13</v>
      </c>
      <c r="G38" s="10"/>
    </row>
    <row r="39" spans="1:7">
      <c r="A39" s="10"/>
      <c r="B39" s="11">
        <v>37</v>
      </c>
      <c r="C39" s="10" t="str">
        <f>IF(B39=0,0,VLOOKUP(B39,ATHLETES!$A$2:$B$1550,2,FALSE))</f>
        <v>Morgan Burke   U15</v>
      </c>
      <c r="D39" s="10" t="str">
        <f>IF(B39=0,0,VLOOKUP(C39,ATHLETES!$B$2:$E$1550,2,FALSE))</f>
        <v>Morgan Burke</v>
      </c>
      <c r="E39" s="10" t="str">
        <f>IF(B39=0,0,VLOOKUP(D39,ATHLETES!$C$2:$E$1550,2,FALSE))</f>
        <v>Wimborne AC</v>
      </c>
      <c r="F39" s="13">
        <v>4.51</v>
      </c>
      <c r="G39" s="10"/>
    </row>
    <row r="40" spans="1:7">
      <c r="A40" s="10"/>
      <c r="B40" s="11">
        <v>418</v>
      </c>
      <c r="C40" s="10" t="str">
        <f>IF(B40=0,0,VLOOKUP(B40,ATHLETES!$A$2:$B$1550,2,FALSE))</f>
        <v>Josh Cobb   U15B</v>
      </c>
      <c r="D40" s="10" t="str">
        <f>IF(B40=0,0,VLOOKUP(C40,ATHLETES!$B$2:$E$1550,2,FALSE))</f>
        <v>Josh Cobb</v>
      </c>
      <c r="E40" s="10" t="str">
        <f>IF(B40=0,0,VLOOKUP(D40,ATHLETES!$C$2:$E$1550,2,FALSE))</f>
        <v>Taunton</v>
      </c>
      <c r="F40" s="13">
        <v>4.5</v>
      </c>
      <c r="G40" s="10"/>
    </row>
    <row r="41" spans="1:7">
      <c r="A41" s="10"/>
      <c r="B41" s="11"/>
      <c r="C41" s="10">
        <f>IF(B41=0,0,VLOOKUP(B41,ATHLETES!$A$2:$B$1550,2,FALSE))</f>
        <v>0</v>
      </c>
      <c r="D41" s="10">
        <f>IF(B41=0,0,VLOOKUP(C41,ATHLETES!$B$2:$E$1550,2,FALSE))</f>
        <v>0</v>
      </c>
      <c r="E41" s="10">
        <f>IF(B41=0,0,VLOOKUP(D41,ATHLETES!$C$2:$E$1550,2,FALSE))</f>
        <v>0</v>
      </c>
      <c r="F41" s="13"/>
      <c r="G41" s="10"/>
    </row>
    <row r="42" spans="1:7">
      <c r="A42" s="10" t="s">
        <v>811</v>
      </c>
      <c r="B42" s="11">
        <v>2</v>
      </c>
      <c r="C42" s="10" t="str">
        <f>IF(B42=0,0,VLOOKUP(B42,ATHLETES!$A$2:$B$1550,2,FALSE))</f>
        <v xml:space="preserve">Lily Amor    U15G </v>
      </c>
      <c r="D42" s="10" t="str">
        <f>IF(B42=0,0,VLOOKUP(C42,ATHLETES!$B$2:$E$1550,2,FALSE))</f>
        <v xml:space="preserve">Lily Amor </v>
      </c>
      <c r="E42" s="10" t="str">
        <f>IF(B42=0,0,VLOOKUP(D42,ATHLETES!$C$2:$E$1550,2,FALSE))</f>
        <v xml:space="preserve">Yeovil Olympiads </v>
      </c>
      <c r="F42" s="13">
        <v>4.07</v>
      </c>
      <c r="G42" s="10"/>
    </row>
    <row r="43" spans="1:7">
      <c r="A43" s="10" t="s">
        <v>34</v>
      </c>
      <c r="B43" s="11">
        <v>14</v>
      </c>
      <c r="C43" s="10" t="str">
        <f>IF(B43=0,0,VLOOKUP(B43,ATHLETES!$A$2:$B$1550,2,FALSE))</f>
        <v>Delleah Belgrave   U15G</v>
      </c>
      <c r="D43" s="10" t="str">
        <f>IF(B43=0,0,VLOOKUP(C43,ATHLETES!$B$2:$E$1550,2,FALSE))</f>
        <v>Delleah Belgrave</v>
      </c>
      <c r="E43" s="10" t="str">
        <f>IF(B43=0,0,VLOOKUP(D43,ATHLETES!$C$2:$E$1550,2,FALSE))</f>
        <v>Swindon AC</v>
      </c>
      <c r="F43" s="13">
        <v>4.9000000000000004</v>
      </c>
      <c r="G43" s="10"/>
    </row>
    <row r="44" spans="1:7">
      <c r="A44" s="10"/>
      <c r="B44" s="11">
        <v>45</v>
      </c>
      <c r="C44" s="10" t="str">
        <f>IF(B44=0,0,VLOOKUP(B44,ATHLETES!$A$2:$B$1550,2,FALSE))</f>
        <v>Vivienne Card   U15G</v>
      </c>
      <c r="D44" s="10" t="str">
        <f>IF(B44=0,0,VLOOKUP(C44,ATHLETES!$B$2:$E$1550,2,FALSE))</f>
        <v>Vivienne Card</v>
      </c>
      <c r="E44" s="10" t="str">
        <f>IF(B44=0,0,VLOOKUP(D44,ATHLETES!$C$2:$E$1550,2,FALSE))</f>
        <v xml:space="preserve">Yeovil Olympiads AC </v>
      </c>
      <c r="F44" s="13">
        <v>3.69</v>
      </c>
      <c r="G44" s="10"/>
    </row>
    <row r="45" spans="1:7">
      <c r="A45" s="10"/>
      <c r="B45" s="11">
        <v>52</v>
      </c>
      <c r="C45" s="10" t="str">
        <f>IF(B45=0,0,VLOOKUP(B45,ATHLETES!$A$2:$B$1550,2,FALSE))</f>
        <v>Emily Churchill    U15G</v>
      </c>
      <c r="D45" s="10" t="str">
        <f>IF(B45=0,0,VLOOKUP(C45,ATHLETES!$B$2:$E$1550,2,FALSE))</f>
        <v xml:space="preserve">Emily Churchill </v>
      </c>
      <c r="E45" s="10" t="str">
        <f>IF(B45=0,0,VLOOKUP(D45,ATHLETES!$C$2:$E$1550,2,FALSE))</f>
        <v>Exeter Harriers</v>
      </c>
      <c r="F45" s="13">
        <v>4.32</v>
      </c>
      <c r="G45" s="10"/>
    </row>
    <row r="46" spans="1:7">
      <c r="A46" s="10"/>
      <c r="B46" s="11">
        <v>85</v>
      </c>
      <c r="C46" s="10" t="str">
        <f>IF(B46=0,0,VLOOKUP(B46,ATHLETES!$A$2:$B$1550,2,FALSE))</f>
        <v>Grace Fielder    U15G</v>
      </c>
      <c r="D46" s="10" t="str">
        <f>IF(B46=0,0,VLOOKUP(C46,ATHLETES!$B$2:$E$1550,2,FALSE))</f>
        <v xml:space="preserve">Grace Fielder </v>
      </c>
      <c r="E46" s="10" t="str">
        <f>IF(B46=0,0,VLOOKUP(D46,ATHLETES!$C$2:$E$1550,2,FALSE))</f>
        <v>Taunton AC</v>
      </c>
      <c r="F46" s="13">
        <v>4.5599999999999996</v>
      </c>
      <c r="G46" s="10"/>
    </row>
    <row r="47" spans="1:7">
      <c r="A47" s="10"/>
      <c r="B47" s="11">
        <v>93</v>
      </c>
      <c r="C47" s="10" t="str">
        <f>IF(B47=0,0,VLOOKUP(B47,ATHLETES!$A$2:$B$1550,2,FALSE))</f>
        <v xml:space="preserve">Eleni Francis    U15G </v>
      </c>
      <c r="D47" s="10" t="str">
        <f>IF(B47=0,0,VLOOKUP(C47,ATHLETES!$B$2:$E$1550,2,FALSE))</f>
        <v xml:space="preserve">Eleni Francis </v>
      </c>
      <c r="E47" s="10" t="str">
        <f>IF(B47=0,0,VLOOKUP(D47,ATHLETES!$C$2:$E$1550,2,FALSE))</f>
        <v xml:space="preserve">Team Bath AC </v>
      </c>
      <c r="F47" s="13">
        <v>4.76</v>
      </c>
      <c r="G47" s="10"/>
    </row>
    <row r="48" spans="1:7">
      <c r="A48" s="10"/>
      <c r="B48" s="11">
        <v>107</v>
      </c>
      <c r="C48" s="10" t="str">
        <f>IF(B48=0,0,VLOOKUP(B48,ATHLETES!$A$2:$B$1550,2,FALSE))</f>
        <v>Sophie Gillard   U15G</v>
      </c>
      <c r="D48" s="10" t="str">
        <f>IF(B48=0,0,VLOOKUP(C48,ATHLETES!$B$2:$E$1550,2,FALSE))</f>
        <v>Sophie Gillard</v>
      </c>
      <c r="E48" s="10" t="str">
        <f>IF(B48=0,0,VLOOKUP(D48,ATHLETES!$C$2:$E$1550,2,FALSE))</f>
        <v xml:space="preserve">Yeovil Olympiads AC </v>
      </c>
      <c r="F48" s="13">
        <v>3.49</v>
      </c>
      <c r="G48" s="10"/>
    </row>
    <row r="49" spans="1:7">
      <c r="A49" s="10"/>
      <c r="B49" s="11">
        <v>183</v>
      </c>
      <c r="C49" s="10" t="str">
        <f>IF(B49=0,0,VLOOKUP(B49,ATHLETES!$A$2:$B$1550,2,FALSE))</f>
        <v xml:space="preserve">Kimberly Knight    U15G </v>
      </c>
      <c r="D49" s="10" t="str">
        <f>IF(B49=0,0,VLOOKUP(C49,ATHLETES!$B$2:$E$1550,2,FALSE))</f>
        <v xml:space="preserve">Kimberly Knight </v>
      </c>
      <c r="E49" s="10" t="str">
        <f>IF(B49=0,0,VLOOKUP(D49,ATHLETES!$C$2:$E$1550,2,FALSE))</f>
        <v xml:space="preserve">Newquay and Parr AC </v>
      </c>
      <c r="F49" s="13">
        <v>4.1500000000000004</v>
      </c>
      <c r="G49" s="10"/>
    </row>
    <row r="50" spans="1:7">
      <c r="A50" s="10"/>
      <c r="B50" s="11">
        <v>187</v>
      </c>
      <c r="C50" s="10" t="str">
        <f>IF(B50=0,0,VLOOKUP(B50,ATHLETES!$A$2:$B$1550,2,FALSE))</f>
        <v>Savannah Lamb   U 15G</v>
      </c>
      <c r="D50" s="10" t="str">
        <f>IF(B50=0,0,VLOOKUP(C50,ATHLETES!$B$2:$E$1550,2,FALSE))</f>
        <v>Savannah Lamb</v>
      </c>
      <c r="E50" s="10" t="str">
        <f>IF(B50=0,0,VLOOKUP(D50,ATHLETES!$C$2:$E$1550,2,FALSE))</f>
        <v xml:space="preserve">Yeovil Olympiads </v>
      </c>
      <c r="F50" s="13">
        <v>4.18</v>
      </c>
      <c r="G50" s="10"/>
    </row>
    <row r="51" spans="1:7">
      <c r="A51" s="10"/>
      <c r="B51" s="11">
        <v>253</v>
      </c>
      <c r="C51" s="10" t="str">
        <f>IF(B51=0,0,VLOOKUP(B51,ATHLETES!$A$2:$B$1550,2,FALSE))</f>
        <v>Aimee Rea    U15G</v>
      </c>
      <c r="D51" s="10" t="str">
        <f>IF(B51=0,0,VLOOKUP(C51,ATHLETES!$B$2:$E$1550,2,FALSE))</f>
        <v xml:space="preserve">Aimee Rea </v>
      </c>
      <c r="E51" s="10" t="str">
        <f>IF(B51=0,0,VLOOKUP(D51,ATHLETES!$C$2:$E$1550,2,FALSE))</f>
        <v>None</v>
      </c>
      <c r="F51" s="13">
        <v>3.7</v>
      </c>
      <c r="G51" s="10"/>
    </row>
    <row r="52" spans="1:7">
      <c r="A52" s="10"/>
      <c r="B52" s="11">
        <v>258</v>
      </c>
      <c r="C52" s="10" t="str">
        <f>IF(B52=0,0,VLOOKUP(B52,ATHLETES!$A$2:$B$1550,2,FALSE))</f>
        <v xml:space="preserve">Seren Rodgers   U15G </v>
      </c>
      <c r="D52" s="10" t="str">
        <f>IF(B52=0,0,VLOOKUP(C52,ATHLETES!$B$2:$E$1550,2,FALSE))</f>
        <v>Seren Rodgers</v>
      </c>
      <c r="E52" s="10" t="str">
        <f>IF(B52=0,0,VLOOKUP(D52,ATHLETES!$C$2:$E$1550,2,FALSE))</f>
        <v>Taunton AC</v>
      </c>
      <c r="F52" s="13">
        <v>5.08</v>
      </c>
      <c r="G52" s="10"/>
    </row>
    <row r="53" spans="1:7">
      <c r="A53" s="10"/>
      <c r="B53" s="11">
        <v>282</v>
      </c>
      <c r="C53" s="10" t="str">
        <f>IF(B53=0,0,VLOOKUP(B53,ATHLETES!$A$2:$B$1550,2,FALSE))</f>
        <v xml:space="preserve">Jessica Simons    U15G </v>
      </c>
      <c r="D53" s="10" t="str">
        <f>IF(B53=0,0,VLOOKUP(C53,ATHLETES!$B$2:$E$1550,2,FALSE))</f>
        <v xml:space="preserve">Jessica Simons </v>
      </c>
      <c r="E53" s="10" t="str">
        <f>IF(B53=0,0,VLOOKUP(D53,ATHLETES!$C$2:$E$1550,2,FALSE))</f>
        <v>Radley AC</v>
      </c>
      <c r="F53" s="13">
        <v>4.32</v>
      </c>
      <c r="G53" s="10"/>
    </row>
    <row r="54" spans="1:7">
      <c r="A54" s="10"/>
      <c r="B54" s="11">
        <v>285</v>
      </c>
      <c r="C54" s="10" t="str">
        <f>IF(B54=0,0,VLOOKUP(B54,ATHLETES!$A$2:$B$1550,2,FALSE))</f>
        <v>Emilia Smith    U15G</v>
      </c>
      <c r="D54" s="10" t="str">
        <f>IF(B54=0,0,VLOOKUP(C54,ATHLETES!$B$2:$E$1550,2,FALSE))</f>
        <v xml:space="preserve">Emilia Smith </v>
      </c>
      <c r="E54" s="10" t="str">
        <f>IF(B54=0,0,VLOOKUP(D54,ATHLETES!$C$2:$E$1550,2,FALSE))</f>
        <v xml:space="preserve">Yeovil Olympiads AC </v>
      </c>
      <c r="F54" s="13">
        <v>4.5</v>
      </c>
      <c r="G54" s="10"/>
    </row>
    <row r="55" spans="1:7">
      <c r="A55" s="10"/>
      <c r="B55" s="11">
        <v>321</v>
      </c>
      <c r="C55" s="10" t="str">
        <f>IF(B55=0,0,VLOOKUP(B55,ATHLETES!$A$2:$B$1550,2,FALSE))</f>
        <v>Amelia Watling    U15G</v>
      </c>
      <c r="D55" s="10" t="str">
        <f>IF(B55=0,0,VLOOKUP(C55,ATHLETES!$B$2:$E$1550,2,FALSE))</f>
        <v xml:space="preserve">Amelia Watling </v>
      </c>
      <c r="E55" s="10" t="str">
        <f>IF(B55=0,0,VLOOKUP(D55,ATHLETES!$C$2:$E$1550,2,FALSE))</f>
        <v xml:space="preserve">City of Salisbury </v>
      </c>
      <c r="F55" s="13">
        <v>5.13</v>
      </c>
      <c r="G55" s="10"/>
    </row>
    <row r="56" spans="1:7">
      <c r="A56" s="10"/>
      <c r="B56" s="11">
        <v>291</v>
      </c>
      <c r="C56" s="10" t="str">
        <f>IF(B56=0,0,VLOOKUP(B56,ATHLETES!$A$2:$B$1550,2,FALSE))</f>
        <v xml:space="preserve">Georgina Stokes     U15G </v>
      </c>
      <c r="D56" s="10" t="str">
        <f>IF(B56=0,0,VLOOKUP(C56,ATHLETES!$B$2:$E$1550,2,FALSE))</f>
        <v xml:space="preserve">Georgina Stokes  </v>
      </c>
      <c r="E56" s="10" t="str">
        <f>IF(B56=0,0,VLOOKUP(D56,ATHLETES!$C$2:$E$1550,2,FALSE))</f>
        <v>Poole AC</v>
      </c>
      <c r="F56" s="13">
        <v>4.6100000000000003</v>
      </c>
      <c r="G56" s="10"/>
    </row>
    <row r="57" spans="1:7">
      <c r="A57" s="10"/>
      <c r="B57" s="11">
        <v>177</v>
      </c>
      <c r="C57" s="10" t="str">
        <f>IF(B57=0,0,VLOOKUP(B57,ATHLETES!$A$2:$B$1550,2,FALSE))</f>
        <v>Maya Kendell   U15G</v>
      </c>
      <c r="D57" s="10" t="str">
        <f>IF(B57=0,0,VLOOKUP(C57,ATHLETES!$B$2:$E$1550,2,FALSE))</f>
        <v>Maya Kendell</v>
      </c>
      <c r="E57" s="10" t="str">
        <f>IF(B57=0,0,VLOOKUP(D57,ATHLETES!$C$2:$E$1550,2,FALSE))</f>
        <v>Taunton AC</v>
      </c>
      <c r="F57" s="13">
        <v>4.25</v>
      </c>
      <c r="G57" s="10"/>
    </row>
    <row r="58" spans="1:7">
      <c r="A58" s="10"/>
      <c r="B58" s="11">
        <v>421</v>
      </c>
      <c r="C58" s="10" t="str">
        <f>IF(B58=0,0,VLOOKUP(B58,ATHLETES!$A$2:$B$1550,2,FALSE))</f>
        <v>Imogen Lee   U15G</v>
      </c>
      <c r="D58" s="10" t="str">
        <f>IF(B58=0,0,VLOOKUP(C58,ATHLETES!$B$2:$E$1550,2,FALSE))</f>
        <v>Imogen Lee</v>
      </c>
      <c r="E58" s="10" t="str">
        <f>IF(B58=0,0,VLOOKUP(D58,ATHLETES!$C$2:$E$1550,2,FALSE))</f>
        <v>Taunton</v>
      </c>
      <c r="F58" s="13">
        <v>3.73</v>
      </c>
      <c r="G58" s="10"/>
    </row>
    <row r="59" spans="1:7">
      <c r="A59" s="10"/>
      <c r="B59" s="11"/>
      <c r="C59" s="10">
        <f>IF(B59=0,0,VLOOKUP(B59,ATHLETES!$A$2:$B$1550,2,FALSE))</f>
        <v>0</v>
      </c>
      <c r="D59" s="10">
        <f>IF(B59=0,0,VLOOKUP(C59,ATHLETES!$B$2:$E$1550,2,FALSE))</f>
        <v>0</v>
      </c>
      <c r="E59" s="10">
        <f>IF(B59=0,0,VLOOKUP(D59,ATHLETES!$C$2:$E$1550,2,FALSE))</f>
        <v>0</v>
      </c>
      <c r="F59" s="13"/>
      <c r="G59" s="10"/>
    </row>
    <row r="60" spans="1:7">
      <c r="A60" s="10" t="s">
        <v>831</v>
      </c>
      <c r="B60" s="11">
        <v>4</v>
      </c>
      <c r="C60" s="10" t="str">
        <f>IF(B60=0,0,VLOOKUP(B60,ATHLETES!$A$2:$B$1550,2,FALSE))</f>
        <v>Rowan Austin    U20M</v>
      </c>
      <c r="D60" s="10" t="str">
        <f>IF(B60=0,0,VLOOKUP(C60,ATHLETES!$B$2:$E$1550,2,FALSE))</f>
        <v xml:space="preserve">Rowan Austin </v>
      </c>
      <c r="E60" s="10" t="str">
        <f>IF(B60=0,0,VLOOKUP(D60,ATHLETES!$C$2:$E$1550,2,FALSE))</f>
        <v>Taunton AC</v>
      </c>
      <c r="F60" s="13">
        <v>1.8</v>
      </c>
      <c r="G60" s="10"/>
    </row>
    <row r="61" spans="1:7">
      <c r="A61" s="10" t="s">
        <v>860</v>
      </c>
      <c r="B61" s="11">
        <v>18</v>
      </c>
      <c r="C61" s="10" t="str">
        <f>IF(B61=0,0,VLOOKUP(B61,ATHLETES!$A$2:$B$1550,2,FALSE))</f>
        <v>Leon Biaggi   U17BM</v>
      </c>
      <c r="D61" s="10" t="str">
        <f>IF(B61=0,0,VLOOKUP(C61,ATHLETES!$B$2:$E$1550,2,FALSE))</f>
        <v>Leon Biaggi</v>
      </c>
      <c r="E61" s="10" t="str">
        <f>IF(B61=0,0,VLOOKUP(D61,ATHLETES!$C$2:$E$1550,2,FALSE))</f>
        <v>Exeter Harriers</v>
      </c>
      <c r="F61" s="13">
        <v>1.75</v>
      </c>
      <c r="G61" s="10"/>
    </row>
    <row r="62" spans="1:7">
      <c r="A62" s="10"/>
      <c r="B62" s="11">
        <v>26</v>
      </c>
      <c r="C62" s="10" t="str">
        <f>IF(B62=0,0,VLOOKUP(B62,ATHLETES!$A$2:$B$1550,2,FALSE))</f>
        <v xml:space="preserve">Sam Brereton   U17M </v>
      </c>
      <c r="D62" s="10" t="str">
        <f>IF(B62=0,0,VLOOKUP(C62,ATHLETES!$B$2:$E$1550,2,FALSE))</f>
        <v>Sam Brereton</v>
      </c>
      <c r="E62" s="10" t="str">
        <f>IF(B62=0,0,VLOOKUP(D62,ATHLETES!$C$2:$E$1550,2,FALSE))</f>
        <v xml:space="preserve">Newquay and Parr AC </v>
      </c>
      <c r="F62" s="13">
        <v>1.95</v>
      </c>
      <c r="G62" s="10"/>
    </row>
    <row r="63" spans="1:7">
      <c r="A63" s="10"/>
      <c r="B63" s="11">
        <v>55</v>
      </c>
      <c r="C63" s="10" t="str">
        <f>IF(B63=0,0,VLOOKUP(B63,ATHLETES!$A$2:$B$1550,2,FALSE))</f>
        <v>Theo Cochrane   U17M</v>
      </c>
      <c r="D63" s="10" t="str">
        <f>IF(B63=0,0,VLOOKUP(C63,ATHLETES!$B$2:$E$1550,2,FALSE))</f>
        <v>Theo Cochrane</v>
      </c>
      <c r="E63" s="10" t="str">
        <f>IF(B63=0,0,VLOOKUP(D63,ATHLETES!$C$2:$E$1550,2,FALSE))</f>
        <v>Salisbury ARC</v>
      </c>
      <c r="F63" s="13">
        <v>1.75</v>
      </c>
      <c r="G63" s="10"/>
    </row>
    <row r="64" spans="1:7">
      <c r="A64" s="10"/>
      <c r="B64" s="11">
        <v>81</v>
      </c>
      <c r="C64" s="10" t="str">
        <f>IF(B64=0,0,VLOOKUP(B64,ATHLETES!$A$2:$B$1550,2,FALSE))</f>
        <v xml:space="preserve">Oliver D'Rozario    U17M </v>
      </c>
      <c r="D64" s="10" t="str">
        <f>IF(B64=0,0,VLOOKUP(C64,ATHLETES!$B$2:$E$1550,2,FALSE))</f>
        <v xml:space="preserve">Oliver D'Rozario </v>
      </c>
      <c r="E64" s="10" t="str">
        <f>IF(B64=0,0,VLOOKUP(D64,ATHLETES!$C$2:$E$1550,2,FALSE))</f>
        <v>Taunton AC</v>
      </c>
      <c r="F64" s="13">
        <v>1.7</v>
      </c>
      <c r="G64" s="10"/>
    </row>
    <row r="65" spans="1:7">
      <c r="A65" s="10"/>
      <c r="B65" s="11">
        <v>130</v>
      </c>
      <c r="C65" s="10" t="str">
        <f>IF(B65=0,0,VLOOKUP(B65,ATHLETES!$A$2:$B$1550,2,FALSE))</f>
        <v xml:space="preserve">Alex Hardy-Stewart    U17M </v>
      </c>
      <c r="D65" s="10" t="str">
        <f>IF(B65=0,0,VLOOKUP(C65,ATHLETES!$B$2:$E$1550,2,FALSE))</f>
        <v xml:space="preserve">Alex Hardy-Stewart </v>
      </c>
      <c r="E65" s="10" t="str">
        <f>IF(B65=0,0,VLOOKUP(D65,ATHLETES!$C$2:$E$1550,2,FALSE))</f>
        <v xml:space="preserve">Yeovil Olympiads </v>
      </c>
      <c r="F65" s="13">
        <v>1.8</v>
      </c>
      <c r="G65" s="10"/>
    </row>
    <row r="66" spans="1:7">
      <c r="A66" s="10"/>
      <c r="B66" s="11">
        <v>346</v>
      </c>
      <c r="C66" s="10" t="str">
        <f>IF(B66=0,0,VLOOKUP(B66,ATHLETES!$A$2:$B$1550,2,FALSE))</f>
        <v>Louis Wright   U17M</v>
      </c>
      <c r="D66" s="10" t="str">
        <f>IF(B66=0,0,VLOOKUP(C66,ATHLETES!$B$2:$E$1550,2,FALSE))</f>
        <v>Louis Wright</v>
      </c>
      <c r="E66" s="10" t="str">
        <f>IF(B66=0,0,VLOOKUP(D66,ATHLETES!$C$2:$E$1550,2,FALSE))</f>
        <v>Exeter Harriers</v>
      </c>
      <c r="F66" s="13">
        <v>1.6</v>
      </c>
      <c r="G66" s="10"/>
    </row>
    <row r="67" spans="1:7">
      <c r="A67" s="10"/>
      <c r="B67" s="11">
        <v>427</v>
      </c>
      <c r="C67" s="10" t="str">
        <f>IF(B67=0,0,VLOOKUP(B67,ATHLETES!$A$2:$B$1550,2,FALSE))</f>
        <v>Max Thomas   U20M</v>
      </c>
      <c r="D67" s="10" t="str">
        <f>IF(B67=0,0,VLOOKUP(C67,ATHLETES!$B$2:$E$1550,2,FALSE))</f>
        <v>Max Thomas</v>
      </c>
      <c r="E67" s="10" t="str">
        <f>IF(B67=0,0,VLOOKUP(D67,ATHLETES!$C$2:$E$1550,2,FALSE))</f>
        <v>Exeter Harriers</v>
      </c>
      <c r="F67" s="13">
        <v>1.9</v>
      </c>
      <c r="G67" s="10"/>
    </row>
    <row r="68" spans="1:7">
      <c r="A68" s="10"/>
      <c r="B68" s="11">
        <v>113</v>
      </c>
      <c r="C68" s="10" t="str">
        <f>IF(B68=0,0,VLOOKUP(B68,ATHLETES!$A$2:$B$1550,2,FALSE))</f>
        <v>Joe Goodwin   U17M</v>
      </c>
      <c r="D68" s="10" t="str">
        <f>IF(B68=0,0,VLOOKUP(C68,ATHLETES!$B$2:$E$1550,2,FALSE))</f>
        <v>Joe Goodwin</v>
      </c>
      <c r="E68" s="10" t="str">
        <f>IF(B68=0,0,VLOOKUP(D68,ATHLETES!$C$2:$E$1550,2,FALSE))</f>
        <v>Wimborne AC</v>
      </c>
      <c r="F68" s="13">
        <v>1.5</v>
      </c>
      <c r="G68" s="10"/>
    </row>
    <row r="69" spans="1:7">
      <c r="A69" s="10"/>
      <c r="B69" s="11">
        <v>126</v>
      </c>
      <c r="C69" s="10" t="str">
        <f>IF(B69=0,0,VLOOKUP(B69,ATHLETES!$A$2:$B$1550,2,FALSE))</f>
        <v>Sophie Hamilton    U17W</v>
      </c>
      <c r="D69" s="10" t="str">
        <f>IF(B69=0,0,VLOOKUP(C69,ATHLETES!$B$2:$E$1550,2,FALSE))</f>
        <v xml:space="preserve">Sophie Hamilton </v>
      </c>
      <c r="E69" s="10" t="str">
        <f>IF(B69=0,0,VLOOKUP(D69,ATHLETES!$C$2:$E$1550,2,FALSE))</f>
        <v xml:space="preserve">Mendip AC </v>
      </c>
      <c r="F69" s="13">
        <v>1.45</v>
      </c>
      <c r="G69" s="10"/>
    </row>
    <row r="70" spans="1:7">
      <c r="A70" s="10"/>
      <c r="B70" s="11">
        <v>386</v>
      </c>
      <c r="C70" s="10" t="str">
        <f>IF(B70=0,0,VLOOKUP(B70,ATHLETES!$A$2:$B$1550,2,FALSE))</f>
        <v>Phillipa Wellington   SW</v>
      </c>
      <c r="D70" s="10" t="str">
        <f>IF(B70=0,0,VLOOKUP(C70,ATHLETES!$B$2:$E$1550,2,FALSE))</f>
        <v>Phillipa Wellington</v>
      </c>
      <c r="E70" s="10" t="str">
        <f>IF(B70=0,0,VLOOKUP(D70,ATHLETES!$C$2:$E$1550,2,FALSE))</f>
        <v>Newquay and Par</v>
      </c>
      <c r="F70" s="13">
        <v>1.4</v>
      </c>
      <c r="G70" s="10"/>
    </row>
    <row r="71" spans="1:7">
      <c r="A71" s="10"/>
      <c r="B71" s="11">
        <v>358</v>
      </c>
      <c r="C71" s="10" t="str">
        <f>IF(B71=0,0,VLOOKUP(B71,ATHLETES!$A$2:$B$1550,2,FALSE))</f>
        <v>Kai Snell   U17W</v>
      </c>
      <c r="D71" s="10" t="str">
        <f>IF(B71=0,0,VLOOKUP(C71,ATHLETES!$B$2:$E$1550,2,FALSE))</f>
        <v>Kai Snell</v>
      </c>
      <c r="E71" s="10" t="str">
        <f>IF(B71=0,0,VLOOKUP(D71,ATHLETES!$C$2:$E$1550,2,FALSE))</f>
        <v>Yeovil</v>
      </c>
      <c r="F71" s="13">
        <v>1.4</v>
      </c>
      <c r="G71" s="10"/>
    </row>
    <row r="72" spans="1:7">
      <c r="A72" s="10"/>
      <c r="B72" s="11">
        <v>12</v>
      </c>
      <c r="C72" s="10" t="str">
        <f>IF(B72=0,0,VLOOKUP(B72,ATHLETES!$A$2:$B$1550,2,FALSE))</f>
        <v>Fiona Barkley    U15G</v>
      </c>
      <c r="D72" s="10" t="str">
        <f>IF(B72=0,0,VLOOKUP(C72,ATHLETES!$B$2:$E$1550,2,FALSE))</f>
        <v xml:space="preserve">Fiona Barkley </v>
      </c>
      <c r="E72" s="10" t="str">
        <f>IF(B72=0,0,VLOOKUP(D72,ATHLETES!$C$2:$E$1550,2,FALSE))</f>
        <v xml:space="preserve">Yate and District </v>
      </c>
      <c r="F72" s="13">
        <v>1.67</v>
      </c>
      <c r="G72" s="10"/>
    </row>
    <row r="73" spans="1:7">
      <c r="A73" s="10"/>
      <c r="B73" s="11"/>
      <c r="C73" s="10">
        <f>IF(B73=0,0,VLOOKUP(B73,ATHLETES!$A$2:$B$1550,2,FALSE))</f>
        <v>0</v>
      </c>
      <c r="D73" s="10">
        <f>IF(B73=0,0,VLOOKUP(C73,ATHLETES!$B$2:$E$1550,2,FALSE))</f>
        <v>0</v>
      </c>
      <c r="E73" s="10">
        <f>IF(B73=0,0,VLOOKUP(D73,ATHLETES!$C$2:$E$1550,2,FALSE))</f>
        <v>0</v>
      </c>
      <c r="F73" s="13"/>
      <c r="G73" s="10"/>
    </row>
    <row r="74" spans="1:7">
      <c r="A74" s="10" t="s">
        <v>811</v>
      </c>
      <c r="B74" s="11">
        <v>36</v>
      </c>
      <c r="C74" s="10" t="str">
        <f>IF(B74=0,0,VLOOKUP(B74,ATHLETES!$A$2:$B$1550,2,FALSE))</f>
        <v>Harry Bunting   U13B</v>
      </c>
      <c r="D74" s="10" t="str">
        <f>IF(B74=0,0,VLOOKUP(C74,ATHLETES!$B$2:$E$1550,2,FALSE))</f>
        <v>Harry Bunting</v>
      </c>
      <c r="E74" s="10" t="str">
        <f>IF(B74=0,0,VLOOKUP(D74,ATHLETES!$C$2:$E$1550,2,FALSE))</f>
        <v>Wimborne AC</v>
      </c>
      <c r="F74" s="13">
        <v>4.3</v>
      </c>
      <c r="G74" s="10"/>
    </row>
    <row r="75" spans="1:7">
      <c r="A75" s="10" t="s">
        <v>77</v>
      </c>
      <c r="B75" s="11">
        <v>38</v>
      </c>
      <c r="C75" s="10" t="str">
        <f>IF(B75=0,0,VLOOKUP(B75,ATHLETES!$A$2:$B$1550,2,FALSE))</f>
        <v>Harrison Burke    U13</v>
      </c>
      <c r="D75" s="10" t="str">
        <f>IF(B75=0,0,VLOOKUP(C75,ATHLETES!$B$2:$E$1550,2,FALSE))</f>
        <v xml:space="preserve">Harrison Burke </v>
      </c>
      <c r="E75" s="10" t="str">
        <f>IF(B75=0,0,VLOOKUP(D75,ATHLETES!$C$2:$E$1550,2,FALSE))</f>
        <v>Wimborne AC</v>
      </c>
      <c r="F75" s="13">
        <v>4.01</v>
      </c>
      <c r="G75" s="10"/>
    </row>
    <row r="76" spans="1:7">
      <c r="A76" s="10"/>
      <c r="B76" s="11">
        <v>51</v>
      </c>
      <c r="C76" s="10" t="str">
        <f>IF(B76=0,0,VLOOKUP(B76,ATHLETES!$A$2:$B$1550,2,FALSE))</f>
        <v>Max Chater    U13B</v>
      </c>
      <c r="D76" s="10" t="str">
        <f>IF(B76=0,0,VLOOKUP(C76,ATHLETES!$B$2:$E$1550,2,FALSE))</f>
        <v xml:space="preserve">Max Chater </v>
      </c>
      <c r="E76" s="10" t="str">
        <f>IF(B76=0,0,VLOOKUP(D76,ATHLETES!$C$2:$E$1550,2,FALSE))</f>
        <v>Wimborne AC</v>
      </c>
      <c r="F76" s="13">
        <v>4.16</v>
      </c>
      <c r="G76" s="10"/>
    </row>
    <row r="77" spans="1:7">
      <c r="A77" s="10"/>
      <c r="B77" s="11">
        <v>94</v>
      </c>
      <c r="C77" s="10" t="str">
        <f>IF(B77=0,0,VLOOKUP(B77,ATHLETES!$A$2:$B$1550,2,FALSE))</f>
        <v>Joshua Fricker   U13B</v>
      </c>
      <c r="D77" s="10" t="str">
        <f>IF(B77=0,0,VLOOKUP(C77,ATHLETES!$B$2:$E$1550,2,FALSE))</f>
        <v>Joshua Fricker</v>
      </c>
      <c r="E77" s="10" t="str">
        <f>IF(B77=0,0,VLOOKUP(D77,ATHLETES!$C$2:$E$1550,2,FALSE))</f>
        <v>Wimborne AC</v>
      </c>
      <c r="F77" s="13">
        <v>4.1100000000000003</v>
      </c>
      <c r="G77" s="10"/>
    </row>
    <row r="78" spans="1:7">
      <c r="A78" s="10"/>
      <c r="B78" s="11">
        <v>158</v>
      </c>
      <c r="C78" s="10" t="str">
        <f>IF(B78=0,0,VLOOKUP(B78,ATHLETES!$A$2:$B$1550,2,FALSE))</f>
        <v>Ben Huntley    U13B</v>
      </c>
      <c r="D78" s="10" t="str">
        <f>IF(B78=0,0,VLOOKUP(C78,ATHLETES!$B$2:$E$1550,2,FALSE))</f>
        <v xml:space="preserve">Ben Huntley </v>
      </c>
      <c r="E78" s="10" t="str">
        <f>IF(B78=0,0,VLOOKUP(D78,ATHLETES!$C$2:$E$1550,2,FALSE))</f>
        <v xml:space="preserve">Yeovil Olympiads </v>
      </c>
      <c r="F78" s="13">
        <v>4</v>
      </c>
      <c r="G78" s="10"/>
    </row>
    <row r="79" spans="1:7">
      <c r="A79" s="10"/>
      <c r="B79" s="11">
        <v>270</v>
      </c>
      <c r="C79" s="10" t="str">
        <f>IF(B79=0,0,VLOOKUP(B79,ATHLETES!$A$2:$B$1550,2,FALSE))</f>
        <v xml:space="preserve">Zinzan Sargent    U13 </v>
      </c>
      <c r="D79" s="10" t="str">
        <f>IF(B79=0,0,VLOOKUP(C79,ATHLETES!$B$2:$E$1550,2,FALSE))</f>
        <v xml:space="preserve">Zinzan Sargent </v>
      </c>
      <c r="E79" s="10" t="str">
        <f>IF(B79=0,0,VLOOKUP(D79,ATHLETES!$C$2:$E$1550,2,FALSE))</f>
        <v>none</v>
      </c>
      <c r="F79" s="13">
        <v>3.61</v>
      </c>
      <c r="G79" s="10"/>
    </row>
    <row r="80" spans="1:7">
      <c r="A80" s="10"/>
      <c r="B80" s="11">
        <v>307</v>
      </c>
      <c r="C80" s="10" t="str">
        <f>IF(B80=0,0,VLOOKUP(B80,ATHLETES!$A$2:$B$1550,2,FALSE))</f>
        <v>Ethan Turner    U13B</v>
      </c>
      <c r="D80" s="10" t="str">
        <f>IF(B80=0,0,VLOOKUP(C80,ATHLETES!$B$2:$E$1550,2,FALSE))</f>
        <v xml:space="preserve">Ethan Turner </v>
      </c>
      <c r="E80" s="10" t="str">
        <f>IF(B80=0,0,VLOOKUP(D80,ATHLETES!$C$2:$E$1550,2,FALSE))</f>
        <v>Taunton AC</v>
      </c>
      <c r="F80" s="13">
        <v>3.59</v>
      </c>
      <c r="G80" s="10"/>
    </row>
    <row r="81" spans="1:7">
      <c r="A81" s="10"/>
      <c r="B81" s="11">
        <v>312</v>
      </c>
      <c r="C81" s="10" t="str">
        <f>IF(B81=0,0,VLOOKUP(B81,ATHLETES!$A$2:$B$1550,2,FALSE))</f>
        <v>Evan Ukachu    U13B</v>
      </c>
      <c r="D81" s="10" t="str">
        <f>IF(B81=0,0,VLOOKUP(C81,ATHLETES!$B$2:$E$1550,2,FALSE))</f>
        <v xml:space="preserve">Evan Ukachu </v>
      </c>
      <c r="E81" s="10" t="str">
        <f>IF(B81=0,0,VLOOKUP(D81,ATHLETES!$C$2:$E$1550,2,FALSE))</f>
        <v>None</v>
      </c>
      <c r="F81" s="13">
        <v>3.43</v>
      </c>
      <c r="G81" s="10"/>
    </row>
    <row r="82" spans="1:7">
      <c r="A82" s="10"/>
      <c r="B82" s="11">
        <v>345</v>
      </c>
      <c r="C82" s="10" t="str">
        <f>IF(B82=0,0,VLOOKUP(B82,ATHLETES!$A$2:$B$1550,2,FALSE))</f>
        <v>Harry Woods   U13B</v>
      </c>
      <c r="D82" s="10" t="str">
        <f>IF(B82=0,0,VLOOKUP(C82,ATHLETES!$B$2:$E$1550,2,FALSE))</f>
        <v>Harry Woods</v>
      </c>
      <c r="E82" s="10" t="str">
        <f>IF(B82=0,0,VLOOKUP(D82,ATHLETES!$C$2:$E$1550,2,FALSE))</f>
        <v>Wimborne AC</v>
      </c>
      <c r="F82" s="13">
        <v>4.47</v>
      </c>
      <c r="G82" s="10"/>
    </row>
    <row r="83" spans="1:7">
      <c r="A83" s="10"/>
      <c r="B83" s="11">
        <v>120</v>
      </c>
      <c r="C83" s="10" t="str">
        <f>IF(B83=0,0,VLOOKUP(B83,ATHLETES!$A$2:$B$1550,2,FALSE))</f>
        <v>Daniel Griffin    U13B</v>
      </c>
      <c r="D83" s="10" t="str">
        <f>IF(B83=0,0,VLOOKUP(C83,ATHLETES!$B$2:$E$1550,2,FALSE))</f>
        <v xml:space="preserve">Daniel Griffin </v>
      </c>
      <c r="E83" s="10" t="str">
        <f>IF(B83=0,0,VLOOKUP(D83,ATHLETES!$C$2:$E$1550,2,FALSE))</f>
        <v xml:space="preserve">Mendip AC </v>
      </c>
      <c r="F83" s="13">
        <v>3.41</v>
      </c>
      <c r="G83" s="10"/>
    </row>
    <row r="84" spans="1:7">
      <c r="A84" s="10"/>
      <c r="B84" s="11">
        <v>394</v>
      </c>
      <c r="C84" s="10" t="str">
        <f>IF(B84=0,0,VLOOKUP(B84,ATHLETES!$A$2:$B$1550,2,FALSE))</f>
        <v>Tom White   U13B</v>
      </c>
      <c r="D84" s="10" t="str">
        <f>IF(B84=0,0,VLOOKUP(C84,ATHLETES!$B$2:$E$1550,2,FALSE))</f>
        <v>Tom White</v>
      </c>
      <c r="E84" s="10" t="str">
        <f>IF(B84=0,0,VLOOKUP(D84,ATHLETES!$C$2:$E$1550,2,FALSE))</f>
        <v>Taunton</v>
      </c>
      <c r="F84" s="13" t="s">
        <v>848</v>
      </c>
      <c r="G84" s="10"/>
    </row>
    <row r="85" spans="1:7">
      <c r="A85" s="10"/>
      <c r="B85" s="11">
        <v>416</v>
      </c>
      <c r="C85" s="10" t="str">
        <f>IF(B85=0,0,VLOOKUP(B85,ATHLETES!$A$2:$B$1550,2,FALSE))</f>
        <v>Harry Acott   U13 B</v>
      </c>
      <c r="D85" s="10" t="str">
        <f>IF(B85=0,0,VLOOKUP(C85,ATHLETES!$B$2:$E$1550,2,FALSE))</f>
        <v>Harry Acott</v>
      </c>
      <c r="E85" s="10" t="str">
        <f>IF(B85=0,0,VLOOKUP(D85,ATHLETES!$C$2:$E$1550,2,FALSE))</f>
        <v xml:space="preserve">Mendip AC </v>
      </c>
      <c r="F85" s="13">
        <v>3.75</v>
      </c>
      <c r="G85" s="10"/>
    </row>
    <row r="86" spans="1:7">
      <c r="A86" s="10"/>
      <c r="B86" s="11"/>
      <c r="C86" s="10">
        <f>IF(B86=0,0,VLOOKUP(B86,ATHLETES!$A$2:$B$1550,2,FALSE))</f>
        <v>0</v>
      </c>
      <c r="D86" s="10">
        <f>IF(B86=0,0,VLOOKUP(C86,ATHLETES!$B$2:$E$1550,2,FALSE))</f>
        <v>0</v>
      </c>
      <c r="E86" s="10">
        <f>IF(B86=0,0,VLOOKUP(D86,ATHLETES!$C$2:$E$1550,2,FALSE))</f>
        <v>0</v>
      </c>
      <c r="F86" s="13"/>
      <c r="G86" s="10"/>
    </row>
    <row r="87" spans="1:7">
      <c r="A87" s="10" t="s">
        <v>811</v>
      </c>
      <c r="B87" s="11">
        <v>15</v>
      </c>
      <c r="C87" s="10" t="str">
        <f>IF(B87=0,0,VLOOKUP(B87,ATHLETES!$A$2:$B$1550,2,FALSE))</f>
        <v>Laila-Jae Belgrave    U13G</v>
      </c>
      <c r="D87" s="10" t="str">
        <f>IF(B87=0,0,VLOOKUP(C87,ATHLETES!$B$2:$E$1550,2,FALSE))</f>
        <v xml:space="preserve">Laila-Jae Belgrave </v>
      </c>
      <c r="E87" s="10" t="str">
        <f>IF(B87=0,0,VLOOKUP(D87,ATHLETES!$C$2:$E$1550,2,FALSE))</f>
        <v>Swindon AC</v>
      </c>
      <c r="F87" s="13">
        <v>3.64</v>
      </c>
      <c r="G87" s="10"/>
    </row>
    <row r="88" spans="1:7">
      <c r="A88" s="10" t="s">
        <v>39</v>
      </c>
      <c r="B88" s="11">
        <v>108</v>
      </c>
      <c r="C88" s="10" t="str">
        <f>IF(B88=0,0,VLOOKUP(B88,ATHLETES!$A$2:$B$1550,2,FALSE))</f>
        <v>Abi Gillard    U13G</v>
      </c>
      <c r="D88" s="10" t="str">
        <f>IF(B88=0,0,VLOOKUP(C88,ATHLETES!$B$2:$E$1550,2,FALSE))</f>
        <v xml:space="preserve">Abi Gillard </v>
      </c>
      <c r="E88" s="10" t="str">
        <f>IF(B88=0,0,VLOOKUP(D88,ATHLETES!$C$2:$E$1550,2,FALSE))</f>
        <v xml:space="preserve">Yeovil Olympiads AC </v>
      </c>
      <c r="F88" s="13">
        <v>4.16</v>
      </c>
      <c r="G88" s="10"/>
    </row>
    <row r="89" spans="1:7">
      <c r="A89" s="10"/>
      <c r="B89" s="11">
        <v>259</v>
      </c>
      <c r="C89" s="10" t="str">
        <f>IF(B89=0,0,VLOOKUP(B89,ATHLETES!$A$2:$B$1550,2,FALSE))</f>
        <v xml:space="preserve">Nia Rodgers    U13G </v>
      </c>
      <c r="D89" s="10" t="str">
        <f>IF(B89=0,0,VLOOKUP(C89,ATHLETES!$B$2:$E$1550,2,FALSE))</f>
        <v xml:space="preserve">Nia Rodgers </v>
      </c>
      <c r="E89" s="10" t="str">
        <f>IF(B89=0,0,VLOOKUP(D89,ATHLETES!$C$2:$E$1550,2,FALSE))</f>
        <v>Taunton AC</v>
      </c>
      <c r="F89" s="13">
        <v>3.89</v>
      </c>
      <c r="G89" s="10"/>
    </row>
    <row r="90" spans="1:7">
      <c r="A90" s="10"/>
      <c r="B90" s="11">
        <v>264</v>
      </c>
      <c r="C90" s="10" t="str">
        <f>IF(B90=0,0,VLOOKUP(B90,ATHLETES!$A$2:$B$1550,2,FALSE))</f>
        <v>Katie Rowe   U13G</v>
      </c>
      <c r="D90" s="10" t="str">
        <f>IF(B90=0,0,VLOOKUP(C90,ATHLETES!$B$2:$E$1550,2,FALSE))</f>
        <v>Katie Rowe</v>
      </c>
      <c r="E90" s="10" t="str">
        <f>IF(B90=0,0,VLOOKUP(D90,ATHLETES!$C$2:$E$1550,2,FALSE))</f>
        <v>Taunton AC</v>
      </c>
      <c r="F90" s="13">
        <v>3.67</v>
      </c>
      <c r="G90" s="10"/>
    </row>
    <row r="91" spans="1:7">
      <c r="A91" s="10"/>
      <c r="B91" s="11">
        <v>287</v>
      </c>
      <c r="C91" s="10" t="str">
        <f>IF(B91=0,0,VLOOKUP(B91,ATHLETES!$A$2:$B$1550,2,FALSE))</f>
        <v>Rebekah Smith    U13G</v>
      </c>
      <c r="D91" s="10" t="str">
        <f>IF(B91=0,0,VLOOKUP(C91,ATHLETES!$B$2:$E$1550,2,FALSE))</f>
        <v xml:space="preserve">Rebekah Smith </v>
      </c>
      <c r="E91" s="10" t="str">
        <f>IF(B91=0,0,VLOOKUP(D91,ATHLETES!$C$2:$E$1550,2,FALSE))</f>
        <v xml:space="preserve">New Forest Juniors </v>
      </c>
      <c r="F91" s="13">
        <v>3.91</v>
      </c>
      <c r="G91" s="10"/>
    </row>
    <row r="92" spans="1:7">
      <c r="A92" s="10"/>
      <c r="B92" s="11">
        <v>290</v>
      </c>
      <c r="C92" s="10" t="str">
        <f>IF(B92=0,0,VLOOKUP(B92,ATHLETES!$A$2:$B$1550,2,FALSE))</f>
        <v xml:space="preserve">Madeleine Stokes    U13G </v>
      </c>
      <c r="D92" s="10" t="str">
        <f>IF(B92=0,0,VLOOKUP(C92,ATHLETES!$B$2:$E$1550,2,FALSE))</f>
        <v xml:space="preserve">Madeleine Stokes </v>
      </c>
      <c r="E92" s="10" t="str">
        <f>IF(B92=0,0,VLOOKUP(D92,ATHLETES!$C$2:$E$1550,2,FALSE))</f>
        <v xml:space="preserve">Poole Runners </v>
      </c>
      <c r="F92" s="13">
        <v>3.29</v>
      </c>
      <c r="G92" s="10"/>
    </row>
    <row r="93" spans="1:7">
      <c r="A93" s="10"/>
      <c r="B93" s="11">
        <v>326</v>
      </c>
      <c r="C93" s="10" t="str">
        <f>IF(B93=0,0,VLOOKUP(B93,ATHLETES!$A$2:$B$1550,2,FALSE))</f>
        <v>India West    U13G</v>
      </c>
      <c r="D93" s="10" t="str">
        <f>IF(B93=0,0,VLOOKUP(C93,ATHLETES!$B$2:$E$1550,2,FALSE))</f>
        <v xml:space="preserve">India West </v>
      </c>
      <c r="E93" s="10" t="str">
        <f>IF(B93=0,0,VLOOKUP(D93,ATHLETES!$C$2:$E$1550,2,FALSE))</f>
        <v>Wimborne AC</v>
      </c>
      <c r="F93" s="13">
        <v>4.32</v>
      </c>
      <c r="G93" s="10"/>
    </row>
    <row r="94" spans="1:7">
      <c r="A94" s="10"/>
      <c r="B94" s="11">
        <v>347</v>
      </c>
      <c r="C94" s="10" t="str">
        <f>IF(B94=0,0,VLOOKUP(B94,ATHLETES!$A$2:$B$1550,2,FALSE))</f>
        <v>Lily Yeatman    U13G</v>
      </c>
      <c r="D94" s="10" t="str">
        <f>IF(B94=0,0,VLOOKUP(C94,ATHLETES!$B$2:$E$1550,2,FALSE))</f>
        <v xml:space="preserve">Lily Yeatman </v>
      </c>
      <c r="E94" s="10" t="str">
        <f>IF(B94=0,0,VLOOKUP(D94,ATHLETES!$C$2:$E$1550,2,FALSE))</f>
        <v>None</v>
      </c>
      <c r="F94" s="13">
        <v>3.54</v>
      </c>
      <c r="G94" s="10"/>
    </row>
    <row r="95" spans="1:7">
      <c r="A95" s="10"/>
      <c r="B95" s="11">
        <v>379</v>
      </c>
      <c r="C95" s="10" t="str">
        <f>IF(B95=0,0,VLOOKUP(B95,ATHLETES!$A$2:$B$1550,2,FALSE))</f>
        <v>Brooke Williams   U13G</v>
      </c>
      <c r="D95" s="10" t="str">
        <f>IF(B95=0,0,VLOOKUP(C95,ATHLETES!$B$2:$E$1550,2,FALSE))</f>
        <v>Brooke Williams</v>
      </c>
      <c r="E95" s="10" t="str">
        <f>IF(B95=0,0,VLOOKUP(D95,ATHLETES!$C$2:$E$1550,2,FALSE))</f>
        <v>Wimborne AC</v>
      </c>
      <c r="F95" s="13">
        <v>3.41</v>
      </c>
      <c r="G95" s="10"/>
    </row>
    <row r="96" spans="1:7">
      <c r="A96" s="10"/>
      <c r="B96" s="11">
        <v>380</v>
      </c>
      <c r="C96" s="10" t="str">
        <f>IF(B96=0,0,VLOOKUP(B96,ATHLETES!$A$2:$B$1550,2,FALSE))</f>
        <v>Imogen Rawles   U13G</v>
      </c>
      <c r="D96" s="10" t="str">
        <f>IF(B96=0,0,VLOOKUP(C96,ATHLETES!$B$2:$E$1550,2,FALSE))</f>
        <v>Imogen Rawles</v>
      </c>
      <c r="E96" s="10" t="str">
        <f>IF(B96=0,0,VLOOKUP(D96,ATHLETES!$C$2:$E$1550,2,FALSE))</f>
        <v>Wimborne AC</v>
      </c>
      <c r="F96" s="13">
        <v>3.05</v>
      </c>
      <c r="G96" s="10"/>
    </row>
    <row r="97" spans="1:7">
      <c r="A97" s="10"/>
      <c r="B97" s="11">
        <v>266</v>
      </c>
      <c r="C97" s="10" t="str">
        <f>IF(B97=0,0,VLOOKUP(B97,ATHLETES!$A$2:$B$1550,2,FALSE))</f>
        <v>Taylor Saltmarsh   U13G</v>
      </c>
      <c r="D97" s="10" t="str">
        <f>IF(B97=0,0,VLOOKUP(C97,ATHLETES!$B$2:$E$1550,2,FALSE))</f>
        <v>Taylor Saltmarsh</v>
      </c>
      <c r="E97" s="10" t="str">
        <f>IF(B97=0,0,VLOOKUP(D97,ATHLETES!$C$2:$E$1550,2,FALSE))</f>
        <v>Exeter Harriers</v>
      </c>
      <c r="F97" s="13">
        <v>3.7</v>
      </c>
      <c r="G97" s="10"/>
    </row>
    <row r="98" spans="1:7">
      <c r="A98" s="10"/>
      <c r="B98" s="11"/>
      <c r="C98" s="10">
        <f>IF(B98=0,0,VLOOKUP(B98,ATHLETES!$A$2:$B$1550,2,FALSE))</f>
        <v>0</v>
      </c>
      <c r="D98" s="10">
        <f>IF(B98=0,0,VLOOKUP(C98,ATHLETES!$B$2:$E$1550,2,FALSE))</f>
        <v>0</v>
      </c>
      <c r="E98" s="10">
        <f>IF(B98=0,0,VLOOKUP(D98,ATHLETES!$C$2:$E$1550,2,FALSE))</f>
        <v>0</v>
      </c>
      <c r="F98" s="13"/>
      <c r="G98" s="10"/>
    </row>
    <row r="99" spans="1:7">
      <c r="A99" s="10" t="s">
        <v>811</v>
      </c>
      <c r="B99" s="11">
        <v>10</v>
      </c>
      <c r="C99" s="10" t="str">
        <f>IF(B99=0,0,VLOOKUP(B99,ATHLETES!$A$2:$B$1550,2,FALSE))</f>
        <v>Sophie Bareham    U20W</v>
      </c>
      <c r="D99" s="10" t="str">
        <f>IF(B99=0,0,VLOOKUP(C99,ATHLETES!$B$2:$E$1550,2,FALSE))</f>
        <v xml:space="preserve">Sophie Bareham </v>
      </c>
      <c r="E99" s="10" t="str">
        <f>IF(B99=0,0,VLOOKUP(D99,ATHLETES!$C$2:$E$1550,2,FALSE))</f>
        <v>Taunton AC</v>
      </c>
      <c r="F99" s="13">
        <v>4.83</v>
      </c>
      <c r="G99" s="10"/>
    </row>
    <row r="100" spans="1:7">
      <c r="A100" s="10"/>
      <c r="B100" s="11">
        <v>24</v>
      </c>
      <c r="C100" s="10" t="str">
        <f>IF(B100=0,0,VLOOKUP(B100,ATHLETES!$A$2:$B$1550,2,FALSE))</f>
        <v>Jenna Blundell   U20W</v>
      </c>
      <c r="D100" s="10" t="str">
        <f>IF(B100=0,0,VLOOKUP(C100,ATHLETES!$B$2:$E$1550,2,FALSE))</f>
        <v>Jenna Blundell</v>
      </c>
      <c r="E100" s="10" t="str">
        <f>IF(B100=0,0,VLOOKUP(D100,ATHLETES!$C$2:$E$1550,2,FALSE))</f>
        <v>Team Bath</v>
      </c>
      <c r="F100" s="13">
        <v>5.41</v>
      </c>
      <c r="G100" s="10"/>
    </row>
    <row r="101" spans="1:7">
      <c r="A101" s="10"/>
      <c r="B101" s="11">
        <v>74</v>
      </c>
      <c r="C101" s="10" t="str">
        <f>IF(B101=0,0,VLOOKUP(B101,ATHLETES!$A$2:$B$1550,2,FALSE))</f>
        <v>Emma Denham    (U20)F37</v>
      </c>
      <c r="D101" s="10" t="str">
        <f>IF(B101=0,0,VLOOKUP(C101,ATHLETES!$B$2:$E$1550,2,FALSE))</f>
        <v xml:space="preserve">Emma Denham </v>
      </c>
      <c r="E101" s="10" t="str">
        <f>IF(B101=0,0,VLOOKUP(D101,ATHLETES!$C$2:$E$1550,2,FALSE))</f>
        <v xml:space="preserve">Yeovil Olympiads </v>
      </c>
      <c r="F101" s="13">
        <v>2.4</v>
      </c>
      <c r="G101" s="10"/>
    </row>
    <row r="102" spans="1:7">
      <c r="A102" s="10"/>
      <c r="B102" s="11">
        <v>99</v>
      </c>
      <c r="C102" s="10" t="str">
        <f>IF(B102=0,0,VLOOKUP(B102,ATHLETES!$A$2:$B$1550,2,FALSE))</f>
        <v>Charlotte Garrett   U17W</v>
      </c>
      <c r="D102" s="10" t="str">
        <f>IF(B102=0,0,VLOOKUP(C102,ATHLETES!$B$2:$E$1550,2,FALSE))</f>
        <v>Charlotte Garrett</v>
      </c>
      <c r="E102" s="10" t="str">
        <f>IF(B102=0,0,VLOOKUP(D102,ATHLETES!$C$2:$E$1550,2,FALSE))</f>
        <v>Park Sch</v>
      </c>
      <c r="F102" s="13">
        <v>3.2</v>
      </c>
      <c r="G102" s="10"/>
    </row>
    <row r="103" spans="1:7">
      <c r="A103" s="10"/>
      <c r="B103" s="11">
        <v>126</v>
      </c>
      <c r="C103" s="10" t="str">
        <f>IF(B103=0,0,VLOOKUP(B103,ATHLETES!$A$2:$B$1550,2,FALSE))</f>
        <v>Sophie Hamilton    U17W</v>
      </c>
      <c r="D103" s="10" t="str">
        <f>IF(B103=0,0,VLOOKUP(C103,ATHLETES!$B$2:$E$1550,2,FALSE))</f>
        <v xml:space="preserve">Sophie Hamilton </v>
      </c>
      <c r="E103" s="10" t="str">
        <f>IF(B103=0,0,VLOOKUP(D103,ATHLETES!$C$2:$E$1550,2,FALSE))</f>
        <v xml:space="preserve">Mendip AC </v>
      </c>
      <c r="F103" s="13">
        <v>4.16</v>
      </c>
      <c r="G103" s="10"/>
    </row>
    <row r="104" spans="1:7">
      <c r="A104" s="10"/>
      <c r="B104" s="11">
        <v>152</v>
      </c>
      <c r="C104" s="10" t="str">
        <f>IF(B104=0,0,VLOOKUP(B104,ATHLETES!$A$2:$B$1550,2,FALSE))</f>
        <v>Hannah Horrocks   U17w</v>
      </c>
      <c r="D104" s="10" t="str">
        <f>IF(B104=0,0,VLOOKUP(C104,ATHLETES!$B$2:$E$1550,2,FALSE))</f>
        <v>Hannah Horrocks</v>
      </c>
      <c r="E104" s="10" t="str">
        <f>IF(B104=0,0,VLOOKUP(D104,ATHLETES!$C$2:$E$1550,2,FALSE))</f>
        <v>Park Sch.</v>
      </c>
      <c r="F104" s="13">
        <v>3.31</v>
      </c>
      <c r="G104" s="10"/>
    </row>
    <row r="105" spans="1:7">
      <c r="A105" s="10"/>
      <c r="B105" s="11">
        <v>157</v>
      </c>
      <c r="C105" s="10" t="str">
        <f>IF(B105=0,0,VLOOKUP(B105,ATHLETES!$A$2:$B$1550,2,FALSE))</f>
        <v>Chloe Hunt    U23</v>
      </c>
      <c r="D105" s="10" t="str">
        <f>IF(B105=0,0,VLOOKUP(C105,ATHLETES!$B$2:$E$1550,2,FALSE))</f>
        <v xml:space="preserve">Chloe Hunt </v>
      </c>
      <c r="E105" s="10" t="str">
        <f>IF(B105=0,0,VLOOKUP(D105,ATHLETES!$C$2:$E$1550,2,FALSE))</f>
        <v xml:space="preserve">Yeovil Olympiads </v>
      </c>
      <c r="F105" s="13">
        <v>3.68</v>
      </c>
      <c r="G105" s="10"/>
    </row>
    <row r="106" spans="1:7">
      <c r="A106" s="10"/>
      <c r="B106" s="11">
        <v>373</v>
      </c>
      <c r="C106" s="10" t="str">
        <f>IF(B106=0,0,VLOOKUP(B106,ATHLETES!$A$2:$B$1550,2,FALSE))</f>
        <v>Helen Lewis   U20W</v>
      </c>
      <c r="D106" s="10" t="str">
        <f>IF(B106=0,0,VLOOKUP(C106,ATHLETES!$B$2:$E$1550,2,FALSE))</f>
        <v>Helen Lewis</v>
      </c>
      <c r="E106" s="10" t="str">
        <f>IF(B106=0,0,VLOOKUP(D106,ATHLETES!$C$2:$E$1550,2,FALSE))</f>
        <v>Taunton</v>
      </c>
      <c r="F106" s="13">
        <v>4.37</v>
      </c>
      <c r="G106" s="10"/>
    </row>
    <row r="107" spans="1:7">
      <c r="A107" s="10"/>
      <c r="B107" s="11">
        <v>12</v>
      </c>
      <c r="C107" s="10" t="str">
        <f>IF(B107=0,0,VLOOKUP(B107,ATHLETES!$A$2:$B$1550,2,FALSE))</f>
        <v>Fiona Barkley    U15G</v>
      </c>
      <c r="D107" s="10" t="str">
        <f>IF(B107=0,0,VLOOKUP(C107,ATHLETES!$B$2:$E$1550,2,FALSE))</f>
        <v xml:space="preserve">Fiona Barkley </v>
      </c>
      <c r="E107" s="10" t="str">
        <f>IF(B107=0,0,VLOOKUP(D107,ATHLETES!$C$2:$E$1550,2,FALSE))</f>
        <v xml:space="preserve">Yate and District </v>
      </c>
      <c r="F107" s="13">
        <v>4.54</v>
      </c>
      <c r="G107" s="10"/>
    </row>
    <row r="108" spans="1:7">
      <c r="A108" s="10"/>
      <c r="B108" s="11">
        <v>355</v>
      </c>
      <c r="C108" s="10" t="str">
        <f>IF(B108=0,0,VLOOKUP(B108,ATHLETES!$A$2:$B$1550,2,FALSE))</f>
        <v>Holly McKenna   U20W</v>
      </c>
      <c r="D108" s="10" t="str">
        <f>IF(B108=0,0,VLOOKUP(C108,ATHLETES!$B$2:$E$1550,2,FALSE))</f>
        <v>Holly McKenna</v>
      </c>
      <c r="E108" s="10" t="str">
        <f>IF(B108=0,0,VLOOKUP(D108,ATHLETES!$C$2:$E$1550,2,FALSE))</f>
        <v>Taunton</v>
      </c>
      <c r="F108" s="13">
        <v>5.16</v>
      </c>
      <c r="G108" s="10"/>
    </row>
    <row r="109" spans="1:7">
      <c r="A109" s="10"/>
      <c r="B109" s="11">
        <v>440</v>
      </c>
      <c r="C109" s="10" t="str">
        <f>IF(B109=0,0,VLOOKUP(B109,ATHLETES!$A$2:$B$1550,2,FALSE))</f>
        <v>Chloe Harris   U17W</v>
      </c>
      <c r="D109" s="10" t="str">
        <f>IF(B109=0,0,VLOOKUP(C109,ATHLETES!$B$2:$E$1550,2,FALSE))</f>
        <v>Chloe Harris</v>
      </c>
      <c r="E109" s="10" t="str">
        <f>IF(B109=0,0,VLOOKUP(D109,ATHLETES!$C$2:$E$1550,2,FALSE))</f>
        <v>Exeter Harriers</v>
      </c>
      <c r="F109" s="13">
        <v>5.05</v>
      </c>
      <c r="G109" s="10"/>
    </row>
    <row r="110" spans="1:7">
      <c r="A110" s="10"/>
      <c r="B110" s="11">
        <v>405</v>
      </c>
      <c r="C110" s="10" t="str">
        <f>IF(B110=0,0,VLOOKUP(B110,ATHLETES!$A$2:$B$1550,2,FALSE))</f>
        <v>Sammie Harris   U20W</v>
      </c>
      <c r="D110" s="10" t="str">
        <f>IF(B110=0,0,VLOOKUP(C110,ATHLETES!$B$2:$E$1550,2,FALSE))</f>
        <v>Sammie Harris</v>
      </c>
      <c r="E110" s="10" t="str">
        <f>IF(B110=0,0,VLOOKUP(D110,ATHLETES!$C$2:$E$1550,2,FALSE))</f>
        <v>Plymouth</v>
      </c>
      <c r="F110" s="13">
        <v>5.58</v>
      </c>
      <c r="G110" s="10"/>
    </row>
    <row r="111" spans="1:7">
      <c r="A111" s="10"/>
      <c r="B111" s="11">
        <v>81</v>
      </c>
      <c r="C111" s="10" t="str">
        <f>IF(B111=0,0,VLOOKUP(B111,ATHLETES!$A$2:$B$1550,2,FALSE))</f>
        <v xml:space="preserve">Oliver D'Rozario    U17M </v>
      </c>
      <c r="D111" s="10" t="str">
        <f>IF(B111=0,0,VLOOKUP(C111,ATHLETES!$B$2:$E$1550,2,FALSE))</f>
        <v xml:space="preserve">Oliver D'Rozario </v>
      </c>
      <c r="E111" s="10" t="str">
        <f>IF(B111=0,0,VLOOKUP(D111,ATHLETES!$C$2:$E$1550,2,FALSE))</f>
        <v>Taunton AC</v>
      </c>
      <c r="F111" s="13">
        <v>6.23</v>
      </c>
      <c r="G111" s="10"/>
    </row>
    <row r="112" spans="1:7">
      <c r="A112" s="10"/>
      <c r="B112" s="11">
        <v>210</v>
      </c>
      <c r="C112" s="10" t="str">
        <f>IF(B112=0,0,VLOOKUP(B112,ATHLETES!$A$2:$B$1550,2,FALSE))</f>
        <v>Joel Mattacks   U20M</v>
      </c>
      <c r="D112" s="10" t="str">
        <f>IF(B112=0,0,VLOOKUP(C112,ATHLETES!$B$2:$E$1550,2,FALSE))</f>
        <v>Joel Mattacks</v>
      </c>
      <c r="E112" s="10" t="str">
        <f>IF(B112=0,0,VLOOKUP(D112,ATHLETES!$C$2:$E$1550,2,FALSE))</f>
        <v xml:space="preserve">Team Bath AC </v>
      </c>
      <c r="F112" s="13">
        <v>4.63</v>
      </c>
      <c r="G112" s="10"/>
    </row>
    <row r="113" spans="1:7">
      <c r="A113" s="10"/>
      <c r="B113" s="11">
        <v>236</v>
      </c>
      <c r="C113" s="10" t="str">
        <f>IF(B113=0,0,VLOOKUP(B113,ATHLETES!$A$2:$B$1550,2,FALSE))</f>
        <v>Aidan Patton   SM</v>
      </c>
      <c r="D113" s="10" t="str">
        <f>IF(B113=0,0,VLOOKUP(C113,ATHLETES!$B$2:$E$1550,2,FALSE))</f>
        <v>Aidan Patton</v>
      </c>
      <c r="E113" s="10" t="str">
        <f>IF(B113=0,0,VLOOKUP(D113,ATHLETES!$C$2:$E$1550,2,FALSE))</f>
        <v>Newquay and Par</v>
      </c>
      <c r="F113" s="13">
        <v>6.14</v>
      </c>
      <c r="G113" s="10"/>
    </row>
    <row r="114" spans="1:7">
      <c r="A114" s="10"/>
      <c r="B114" s="11">
        <v>363</v>
      </c>
      <c r="C114" s="10" t="str">
        <f>IF(B114=0,0,VLOOKUP(B114,ATHLETES!$A$2:$B$1550,2,FALSE))</f>
        <v>Matthew Walker   U17M</v>
      </c>
      <c r="D114" s="10" t="str">
        <f>IF(B114=0,0,VLOOKUP(C114,ATHLETES!$B$2:$E$1550,2,FALSE))</f>
        <v>Matthew Walker</v>
      </c>
      <c r="E114" s="10" t="str">
        <f>IF(B114=0,0,VLOOKUP(D114,ATHLETES!$C$2:$E$1550,2,FALSE))</f>
        <v>N Devon</v>
      </c>
      <c r="F114" s="13">
        <v>5.6</v>
      </c>
      <c r="G114" s="10"/>
    </row>
    <row r="115" spans="1:7">
      <c r="A115" s="10"/>
      <c r="B115" s="11">
        <v>364</v>
      </c>
      <c r="C115" s="10" t="str">
        <f>IF(B115=0,0,VLOOKUP(B115,ATHLETES!$A$2:$B$1550,2,FALSE))</f>
        <v>Josh Walker   U17M</v>
      </c>
      <c r="D115" s="10" t="str">
        <f>IF(B115=0,0,VLOOKUP(C115,ATHLETES!$B$2:$E$1550,2,FALSE))</f>
        <v>Josh Walker</v>
      </c>
      <c r="E115" s="10" t="str">
        <f>IF(B115=0,0,VLOOKUP(D115,ATHLETES!$C$2:$E$1550,2,FALSE))</f>
        <v>N Devon</v>
      </c>
      <c r="F115" s="13">
        <v>4.7300000000000004</v>
      </c>
      <c r="G115" s="10"/>
    </row>
    <row r="116" spans="1:7">
      <c r="A116" s="10"/>
      <c r="B116" s="11">
        <v>378</v>
      </c>
      <c r="C116" s="10" t="str">
        <f>IF(B116=0,0,VLOOKUP(B116,ATHLETES!$A$2:$B$1550,2,FALSE))</f>
        <v>George Waler   SM</v>
      </c>
      <c r="D116" s="10" t="str">
        <f>IF(B116=0,0,VLOOKUP(C116,ATHLETES!$B$2:$E$1550,2,FALSE))</f>
        <v>George Waler</v>
      </c>
      <c r="E116" s="10" t="str">
        <f>IF(B116=0,0,VLOOKUP(D116,ATHLETES!$C$2:$E$1550,2,FALSE))</f>
        <v>Poole</v>
      </c>
      <c r="F116" s="13">
        <v>5.25</v>
      </c>
      <c r="G116" s="10"/>
    </row>
    <row r="117" spans="1:7">
      <c r="A117" s="10"/>
      <c r="B117" s="11">
        <v>376</v>
      </c>
      <c r="C117" s="10" t="str">
        <f>IF(B117=0,0,VLOOKUP(B117,ATHLETES!$A$2:$B$1550,2,FALSE))</f>
        <v>Finn Peterson   U20M</v>
      </c>
      <c r="D117" s="10" t="str">
        <f>IF(B117=0,0,VLOOKUP(C117,ATHLETES!$B$2:$E$1550,2,FALSE))</f>
        <v>Finn Peterson</v>
      </c>
      <c r="E117" s="10" t="str">
        <f>IF(B117=0,0,VLOOKUP(D117,ATHLETES!$C$2:$E$1550,2,FALSE))</f>
        <v>Wimborne AC</v>
      </c>
      <c r="F117" s="13">
        <v>4.7</v>
      </c>
      <c r="G117" s="10"/>
    </row>
    <row r="118" spans="1:7">
      <c r="A118" s="10"/>
      <c r="B118" s="11">
        <v>386</v>
      </c>
      <c r="C118" s="10" t="str">
        <f>IF(B118=0,0,VLOOKUP(B118,ATHLETES!$A$2:$B$1550,2,FALSE))</f>
        <v>Phillipa Wellington   SW</v>
      </c>
      <c r="D118" s="10" t="str">
        <f>IF(B118=0,0,VLOOKUP(C118,ATHLETES!$B$2:$E$1550,2,FALSE))</f>
        <v>Phillipa Wellington</v>
      </c>
      <c r="E118" s="10" t="str">
        <f>IF(B118=0,0,VLOOKUP(D118,ATHLETES!$C$2:$E$1550,2,FALSE))</f>
        <v>Newquay and Par</v>
      </c>
      <c r="F118" s="13">
        <v>4.41</v>
      </c>
      <c r="G118" s="10"/>
    </row>
    <row r="119" spans="1:7">
      <c r="A119" s="10"/>
      <c r="B119" s="11">
        <v>389</v>
      </c>
      <c r="C119" s="10" t="str">
        <f>IF(B119=0,0,VLOOKUP(B119,ATHLETES!$A$2:$B$1550,2,FALSE))</f>
        <v>Jonathan Evans   U20M</v>
      </c>
      <c r="D119" s="10" t="str">
        <f>IF(B119=0,0,VLOOKUP(C119,ATHLETES!$B$2:$E$1550,2,FALSE))</f>
        <v>Jonathan Evans</v>
      </c>
      <c r="E119" s="10" t="str">
        <f>IF(B119=0,0,VLOOKUP(D119,ATHLETES!$C$2:$E$1550,2,FALSE))</f>
        <v>Bath</v>
      </c>
      <c r="F119" s="13">
        <v>5.59</v>
      </c>
      <c r="G119" s="10"/>
    </row>
    <row r="120" spans="1:7">
      <c r="A120" s="10"/>
      <c r="B120" s="11">
        <v>113</v>
      </c>
      <c r="C120" s="10" t="str">
        <f>IF(B120=0,0,VLOOKUP(B120,ATHLETES!$A$2:$B$1550,2,FALSE))</f>
        <v>Joe Goodwin   U17M</v>
      </c>
      <c r="D120" s="10" t="str">
        <f>IF(B120=0,0,VLOOKUP(C120,ATHLETES!$B$2:$E$1550,2,FALSE))</f>
        <v>Joe Goodwin</v>
      </c>
      <c r="E120" s="10" t="str">
        <f>IF(B120=0,0,VLOOKUP(D120,ATHLETES!$C$2:$E$1550,2,FALSE))</f>
        <v>Wimborne AC</v>
      </c>
      <c r="F120" s="13">
        <v>4.3600000000000003</v>
      </c>
      <c r="G120" s="10"/>
    </row>
    <row r="121" spans="1:7">
      <c r="A121" s="10"/>
      <c r="B121" s="11">
        <v>346</v>
      </c>
      <c r="C121" s="10" t="str">
        <f>IF(B121=0,0,VLOOKUP(B121,ATHLETES!$A$2:$B$1550,2,FALSE))</f>
        <v>Louis Wright   U17M</v>
      </c>
      <c r="D121" s="10" t="str">
        <f>IF(B121=0,0,VLOOKUP(C121,ATHLETES!$B$2:$E$1550,2,FALSE))</f>
        <v>Louis Wright</v>
      </c>
      <c r="E121" s="10" t="str">
        <f>IF(B121=0,0,VLOOKUP(D121,ATHLETES!$C$2:$E$1550,2,FALSE))</f>
        <v>Exeter Harriers</v>
      </c>
      <c r="F121" s="13">
        <v>4.9800000000000004</v>
      </c>
      <c r="G121" s="10"/>
    </row>
    <row r="122" spans="1:7">
      <c r="A122" s="10"/>
      <c r="B122" s="11">
        <v>228</v>
      </c>
      <c r="C122" s="10" t="str">
        <f>IF(B122=0,0,VLOOKUP(B122,ATHLETES!$A$2:$B$1550,2,FALSE))</f>
        <v>Christopher Page    U17B</v>
      </c>
      <c r="D122" s="10" t="str">
        <f>IF(B122=0,0,VLOOKUP(C122,ATHLETES!$B$2:$E$1550,2,FALSE))</f>
        <v xml:space="preserve">Christopher Page </v>
      </c>
      <c r="E122" s="10" t="str">
        <f>IF(B122=0,0,VLOOKUP(D122,ATHLETES!$C$2:$E$1550,2,FALSE))</f>
        <v>Yate and District AC</v>
      </c>
      <c r="F122" s="13">
        <v>4.54</v>
      </c>
      <c r="G122" s="10"/>
    </row>
    <row r="123" spans="1:7">
      <c r="A123" s="10"/>
      <c r="B123" s="11">
        <v>437</v>
      </c>
      <c r="C123" s="10" t="str">
        <f>IF(B123=0,0,VLOOKUP(B123,ATHLETES!$A$2:$B$1550,2,FALSE))</f>
        <v>Darren Thomas   V45</v>
      </c>
      <c r="D123" s="10" t="str">
        <f>IF(B123=0,0,VLOOKUP(C123,ATHLETES!$B$2:$E$1550,2,FALSE))</f>
        <v>Darren Thomas</v>
      </c>
      <c r="E123" s="10" t="str">
        <f>IF(B123=0,0,VLOOKUP(D123,ATHLETES!$C$2:$E$1550,2,FALSE))</f>
        <v>Exeter Harriers</v>
      </c>
      <c r="F123" s="13">
        <v>5.51</v>
      </c>
      <c r="G123" s="10"/>
    </row>
    <row r="124" spans="1:7">
      <c r="A124" s="10"/>
      <c r="B124" s="11"/>
      <c r="C124" s="10">
        <f>IF(B124=0,0,VLOOKUP(B124,ATHLETES!$A$2:$B$1550,2,FALSE))</f>
        <v>0</v>
      </c>
      <c r="D124" s="10">
        <f>IF(B124=0,0,VLOOKUP(C124,ATHLETES!$B$2:$E$1550,2,FALSE))</f>
        <v>0</v>
      </c>
      <c r="E124" s="10">
        <f>IF(B124=0,0,VLOOKUP(D124,ATHLETES!$C$2:$E$1550,2,FALSE))</f>
        <v>0</v>
      </c>
      <c r="F124" s="13"/>
      <c r="G124" s="10"/>
    </row>
    <row r="125" spans="1:7">
      <c r="A125" s="10" t="s">
        <v>851</v>
      </c>
      <c r="B125" s="11">
        <v>70</v>
      </c>
      <c r="C125" s="10" t="str">
        <f>IF(B125=0,0,VLOOKUP(B125,ATHLETES!$A$2:$B$1550,2,FALSE))</f>
        <v>Henry Dawes    U13B</v>
      </c>
      <c r="D125" s="10" t="str">
        <f>IF(B125=0,0,VLOOKUP(C125,ATHLETES!$B$2:$E$1550,2,FALSE))</f>
        <v xml:space="preserve">Henry Dawes </v>
      </c>
      <c r="E125" s="10" t="str">
        <f>IF(B125=0,0,VLOOKUP(D125,ATHLETES!$C$2:$E$1550,2,FALSE))</f>
        <v>Newport AC</v>
      </c>
      <c r="F125" s="13">
        <v>33.57</v>
      </c>
      <c r="G125" s="10"/>
    </row>
    <row r="126" spans="1:7">
      <c r="A126" s="10" t="s">
        <v>852</v>
      </c>
      <c r="B126" s="11">
        <v>171</v>
      </c>
      <c r="C126" s="10" t="str">
        <f>IF(B126=0,0,VLOOKUP(B126,ATHLETES!$A$2:$B$1550,2,FALSE))</f>
        <v>Ben Jones    U15B</v>
      </c>
      <c r="D126" s="10" t="str">
        <f>IF(B126=0,0,VLOOKUP(C126,ATHLETES!$B$2:$E$1550,2,FALSE))</f>
        <v xml:space="preserve">Ben Jones </v>
      </c>
      <c r="E126" s="10" t="str">
        <f>IF(B126=0,0,VLOOKUP(D126,ATHLETES!$C$2:$E$1550,2,FALSE))</f>
        <v xml:space="preserve">Taunton AC </v>
      </c>
      <c r="F126" s="13">
        <v>41.38</v>
      </c>
      <c r="G126" s="10"/>
    </row>
    <row r="127" spans="1:7">
      <c r="A127" s="10"/>
      <c r="B127" s="11">
        <v>178</v>
      </c>
      <c r="C127" s="10" t="str">
        <f>IF(B127=0,0,VLOOKUP(B127,ATHLETES!$A$2:$B$1550,2,FALSE))</f>
        <v>Isaac Ketterer   U15B</v>
      </c>
      <c r="D127" s="10" t="str">
        <f>IF(B127=0,0,VLOOKUP(C127,ATHLETES!$B$2:$E$1550,2,FALSE))</f>
        <v>Isaac Ketterer</v>
      </c>
      <c r="E127" s="10" t="str">
        <f>IF(B127=0,0,VLOOKUP(D127,ATHLETES!$C$2:$E$1550,2,FALSE))</f>
        <v xml:space="preserve">Newquay and Parr AC </v>
      </c>
      <c r="F127" s="13">
        <v>30.62</v>
      </c>
      <c r="G127" s="10"/>
    </row>
    <row r="128" spans="1:7">
      <c r="A128" s="10"/>
      <c r="B128" s="11">
        <v>206</v>
      </c>
      <c r="C128" s="10" t="str">
        <f>IF(B128=0,0,VLOOKUP(B128,ATHLETES!$A$2:$B$1550,2,FALSE))</f>
        <v>Byron Mander    U15B</v>
      </c>
      <c r="D128" s="10" t="str">
        <f>IF(B128=0,0,VLOOKUP(C128,ATHLETES!$B$2:$E$1550,2,FALSE))</f>
        <v xml:space="preserve">Byron Mander </v>
      </c>
      <c r="E128" s="10" t="str">
        <f>IF(B128=0,0,VLOOKUP(D128,ATHLETES!$C$2:$E$1550,2,FALSE))</f>
        <v xml:space="preserve">Team Bath </v>
      </c>
      <c r="F128" s="13">
        <v>15.08</v>
      </c>
      <c r="G128" s="10"/>
    </row>
    <row r="129" spans="1:7">
      <c r="A129" s="10"/>
      <c r="B129" s="11">
        <v>267</v>
      </c>
      <c r="C129" s="10" t="str">
        <f>IF(B129=0,0,VLOOKUP(B129,ATHLETES!$A$2:$B$1550,2,FALSE))</f>
        <v>William Saltmarsh   U15B</v>
      </c>
      <c r="D129" s="10" t="str">
        <f>IF(B129=0,0,VLOOKUP(C129,ATHLETES!$B$2:$E$1550,2,FALSE))</f>
        <v>William Saltmarsh</v>
      </c>
      <c r="E129" s="10" t="str">
        <f>IF(B129=0,0,VLOOKUP(D129,ATHLETES!$C$2:$E$1550,2,FALSE))</f>
        <v>Exeter Harriers</v>
      </c>
      <c r="F129" s="13">
        <v>36.75</v>
      </c>
      <c r="G129" s="10"/>
    </row>
    <row r="130" spans="1:7">
      <c r="A130" s="10"/>
      <c r="B130" s="11">
        <v>288</v>
      </c>
      <c r="C130" s="10" t="str">
        <f>IF(B130=0,0,VLOOKUP(B130,ATHLETES!$A$2:$B$1550,2,FALSE))</f>
        <v xml:space="preserve">Theo Spurrell    U15B </v>
      </c>
      <c r="D130" s="10" t="str">
        <f>IF(B130=0,0,VLOOKUP(C130,ATHLETES!$B$2:$E$1550,2,FALSE))</f>
        <v xml:space="preserve">Theo Spurrell </v>
      </c>
      <c r="E130" s="10" t="str">
        <f>IF(B130=0,0,VLOOKUP(D130,ATHLETES!$C$2:$E$1550,2,FALSE))</f>
        <v>Yate</v>
      </c>
      <c r="F130" s="13">
        <v>41.43</v>
      </c>
      <c r="G130" s="10"/>
    </row>
    <row r="131" spans="1:7">
      <c r="A131" s="10"/>
      <c r="B131" s="11">
        <v>323</v>
      </c>
      <c r="C131" s="10" t="str">
        <f>IF(B131=0,0,VLOOKUP(B131,ATHLETES!$A$2:$B$1550,2,FALSE))</f>
        <v>Henry Watson    U13B</v>
      </c>
      <c r="D131" s="10" t="str">
        <f>IF(B131=0,0,VLOOKUP(C131,ATHLETES!$B$2:$E$1550,2,FALSE))</f>
        <v xml:space="preserve">Henry Watson </v>
      </c>
      <c r="E131" s="10" t="str">
        <f>IF(B131=0,0,VLOOKUP(D131,ATHLETES!$C$2:$E$1550,2,FALSE))</f>
        <v>Yate and District</v>
      </c>
      <c r="F131" s="13">
        <v>17.72</v>
      </c>
      <c r="G131" s="10"/>
    </row>
    <row r="132" spans="1:7">
      <c r="A132" s="10"/>
      <c r="B132" s="11">
        <v>284</v>
      </c>
      <c r="C132" s="10" t="str">
        <f>IF(B132=0,0,VLOOKUP(B132,ATHLETES!$A$2:$B$1550,2,FALSE))</f>
        <v>Evan Smalldon   U15B</v>
      </c>
      <c r="D132" s="10" t="str">
        <f>IF(B132=0,0,VLOOKUP(C132,ATHLETES!$B$2:$E$1550,2,FALSE))</f>
        <v>Evan Smalldon</v>
      </c>
      <c r="E132" s="10" t="str">
        <f>IF(B132=0,0,VLOOKUP(D132,ATHLETES!$C$2:$E$1550,2,FALSE))</f>
        <v>Taunton AC</v>
      </c>
      <c r="F132" s="13" t="s">
        <v>848</v>
      </c>
      <c r="G132" s="10"/>
    </row>
    <row r="133" spans="1:7">
      <c r="A133" s="10"/>
      <c r="B133" s="11">
        <v>89</v>
      </c>
      <c r="C133" s="10" t="str">
        <f>IF(B133=0,0,VLOOKUP(B133,ATHLETES!$A$2:$B$1550,2,FALSE))</f>
        <v>Abigail Fisher    U15G</v>
      </c>
      <c r="D133" s="10" t="str">
        <f>IF(B133=0,0,VLOOKUP(C133,ATHLETES!$B$2:$E$1550,2,FALSE))</f>
        <v xml:space="preserve">Abigail Fisher </v>
      </c>
      <c r="E133" s="10" t="str">
        <f>IF(B133=0,0,VLOOKUP(D133,ATHLETES!$C$2:$E$1550,2,FALSE))</f>
        <v>Exeter Harriers</v>
      </c>
      <c r="F133" s="13">
        <v>15.06</v>
      </c>
      <c r="G133" s="10"/>
    </row>
    <row r="134" spans="1:7">
      <c r="A134" s="10"/>
      <c r="B134" s="11">
        <v>187</v>
      </c>
      <c r="C134" s="10" t="str">
        <f>IF(B134=0,0,VLOOKUP(B134,ATHLETES!$A$2:$B$1550,2,FALSE))</f>
        <v>Savannah Lamb   U 15G</v>
      </c>
      <c r="D134" s="10" t="str">
        <f>IF(B134=0,0,VLOOKUP(C134,ATHLETES!$B$2:$E$1550,2,FALSE))</f>
        <v>Savannah Lamb</v>
      </c>
      <c r="E134" s="10" t="str">
        <f>IF(B134=0,0,VLOOKUP(D134,ATHLETES!$C$2:$E$1550,2,FALSE))</f>
        <v xml:space="preserve">Yeovil Olympiads </v>
      </c>
      <c r="F134" s="13" t="s">
        <v>853</v>
      </c>
      <c r="G134" s="10"/>
    </row>
    <row r="135" spans="1:7">
      <c r="A135" s="10"/>
      <c r="B135" s="11">
        <v>188</v>
      </c>
      <c r="C135" s="10" t="str">
        <f>IF(B135=0,0,VLOOKUP(B135,ATHLETES!$A$2:$B$1550,2,FALSE))</f>
        <v>Jasmine Larsen    U15G</v>
      </c>
      <c r="D135" s="10" t="str">
        <f>IF(B135=0,0,VLOOKUP(C135,ATHLETES!$B$2:$E$1550,2,FALSE))</f>
        <v xml:space="preserve">Jasmine Larsen </v>
      </c>
      <c r="E135" s="10" t="str">
        <f>IF(B135=0,0,VLOOKUP(D135,ATHLETES!$C$2:$E$1550,2,FALSE))</f>
        <v xml:space="preserve">City of Salisbury </v>
      </c>
      <c r="F135" s="13">
        <v>32.92</v>
      </c>
      <c r="G135" s="10"/>
    </row>
    <row r="136" spans="1:7">
      <c r="A136" s="10"/>
      <c r="B136" s="11">
        <v>231</v>
      </c>
      <c r="C136" s="10" t="str">
        <f>IF(B136=0,0,VLOOKUP(B136,ATHLETES!$A$2:$B$1550,2,FALSE))</f>
        <v>Sophie Page    U13G</v>
      </c>
      <c r="D136" s="10" t="str">
        <f>IF(B136=0,0,VLOOKUP(C136,ATHLETES!$B$2:$E$1550,2,FALSE))</f>
        <v xml:space="preserve">Sophie Page </v>
      </c>
      <c r="E136" s="10" t="str">
        <f>IF(B136=0,0,VLOOKUP(D136,ATHLETES!$C$2:$E$1550,2,FALSE))</f>
        <v>Yate</v>
      </c>
      <c r="F136" s="13">
        <v>13.45</v>
      </c>
      <c r="G136" s="10"/>
    </row>
    <row r="137" spans="1:7">
      <c r="A137" s="10"/>
      <c r="B137" s="11">
        <v>280</v>
      </c>
      <c r="C137" s="10" t="str">
        <f>IF(B137=0,0,VLOOKUP(B137,ATHLETES!$A$2:$B$1550,2,FALSE))</f>
        <v>Lucie Simmonds    U15G</v>
      </c>
      <c r="D137" s="10" t="str">
        <f>IF(B137=0,0,VLOOKUP(C137,ATHLETES!$B$2:$E$1550,2,FALSE))</f>
        <v xml:space="preserve">Lucie Simmonds </v>
      </c>
      <c r="E137" s="10" t="str">
        <f>IF(B137=0,0,VLOOKUP(D137,ATHLETES!$C$2:$E$1550,2,FALSE))</f>
        <v>Wimborne AC</v>
      </c>
      <c r="F137" s="13">
        <v>14.64</v>
      </c>
      <c r="G137" s="10"/>
    </row>
    <row r="138" spans="1:7">
      <c r="A138" s="10"/>
      <c r="B138" s="11">
        <v>281</v>
      </c>
      <c r="C138" s="10" t="str">
        <f>IF(B138=0,0,VLOOKUP(B138,ATHLETES!$A$2:$B$1550,2,FALSE))</f>
        <v>Kate Simmonds    U15G</v>
      </c>
      <c r="D138" s="10" t="str">
        <f>IF(B138=0,0,VLOOKUP(C138,ATHLETES!$B$2:$E$1550,2,FALSE))</f>
        <v xml:space="preserve">Kate Simmonds </v>
      </c>
      <c r="E138" s="10" t="str">
        <f>IF(B138=0,0,VLOOKUP(D138,ATHLETES!$C$2:$E$1550,2,FALSE))</f>
        <v>Wimborne AC</v>
      </c>
      <c r="F138" s="13">
        <v>12.93</v>
      </c>
      <c r="G138" s="10"/>
    </row>
    <row r="139" spans="1:7">
      <c r="A139" s="10"/>
      <c r="B139" s="11">
        <v>290</v>
      </c>
      <c r="C139" s="10" t="str">
        <f>IF(B139=0,0,VLOOKUP(B139,ATHLETES!$A$2:$B$1550,2,FALSE))</f>
        <v xml:space="preserve">Madeleine Stokes    U13G </v>
      </c>
      <c r="D139" s="10" t="str">
        <f>IF(B139=0,0,VLOOKUP(C139,ATHLETES!$B$2:$E$1550,2,FALSE))</f>
        <v xml:space="preserve">Madeleine Stokes </v>
      </c>
      <c r="E139" s="10" t="str">
        <f>IF(B139=0,0,VLOOKUP(D139,ATHLETES!$C$2:$E$1550,2,FALSE))</f>
        <v xml:space="preserve">Poole Runners </v>
      </c>
      <c r="F139" s="13">
        <v>9.77</v>
      </c>
      <c r="G139" s="10"/>
    </row>
    <row r="140" spans="1:7">
      <c r="A140" s="10"/>
      <c r="B140" s="11">
        <v>379</v>
      </c>
      <c r="C140" s="10" t="str">
        <f>IF(B140=0,0,VLOOKUP(B140,ATHLETES!$A$2:$B$1550,2,FALSE))</f>
        <v>Brooke Williams   U13G</v>
      </c>
      <c r="D140" s="10" t="str">
        <f>IF(B140=0,0,VLOOKUP(C140,ATHLETES!$B$2:$E$1550,2,FALSE))</f>
        <v>Brooke Williams</v>
      </c>
      <c r="E140" s="10" t="str">
        <f>IF(B140=0,0,VLOOKUP(D140,ATHLETES!$C$2:$E$1550,2,FALSE))</f>
        <v>Wimborne AC</v>
      </c>
      <c r="F140" s="13">
        <v>18.02</v>
      </c>
      <c r="G140" s="10"/>
    </row>
    <row r="141" spans="1:7">
      <c r="A141" s="10"/>
      <c r="B141" s="11">
        <v>380</v>
      </c>
      <c r="C141" s="10" t="str">
        <f>IF(B141=0,0,VLOOKUP(B141,ATHLETES!$A$2:$B$1550,2,FALSE))</f>
        <v>Imogen Rawles   U13G</v>
      </c>
      <c r="D141" s="10" t="str">
        <f>IF(B141=0,0,VLOOKUP(C141,ATHLETES!$B$2:$E$1550,2,FALSE))</f>
        <v>Imogen Rawles</v>
      </c>
      <c r="E141" s="10" t="str">
        <f>IF(B141=0,0,VLOOKUP(D141,ATHLETES!$C$2:$E$1550,2,FALSE))</f>
        <v>Wimborne AC</v>
      </c>
      <c r="F141" s="13">
        <v>13.46</v>
      </c>
      <c r="G141" s="10"/>
    </row>
    <row r="142" spans="1:7">
      <c r="A142" s="10"/>
      <c r="B142" s="11">
        <v>421</v>
      </c>
      <c r="C142" s="10" t="str">
        <f>IF(B142=0,0,VLOOKUP(B142,ATHLETES!$A$2:$B$1550,2,FALSE))</f>
        <v>Imogen Lee   U15G</v>
      </c>
      <c r="D142" s="10" t="str">
        <f>IF(B142=0,0,VLOOKUP(C142,ATHLETES!$B$2:$E$1550,2,FALSE))</f>
        <v>Imogen Lee</v>
      </c>
      <c r="E142" s="10" t="str">
        <f>IF(B142=0,0,VLOOKUP(D142,ATHLETES!$C$2:$E$1550,2,FALSE))</f>
        <v>Taunton</v>
      </c>
      <c r="F142" s="13">
        <v>19.82</v>
      </c>
      <c r="G142" s="10"/>
    </row>
    <row r="143" spans="1:7">
      <c r="A143" s="10"/>
      <c r="B143" s="11">
        <v>411</v>
      </c>
      <c r="C143" s="10" t="str">
        <f>IF(B143=0,0,VLOOKUP(B143,ATHLETES!$A$2:$B$1550,2,FALSE))</f>
        <v>Maisy Herbert   U13G</v>
      </c>
      <c r="D143" s="10" t="str">
        <f>IF(B143=0,0,VLOOKUP(C143,ATHLETES!$B$2:$E$1550,2,FALSE))</f>
        <v>Maisy Herbert</v>
      </c>
      <c r="E143" s="10" t="str">
        <f>IF(B143=0,0,VLOOKUP(D143,ATHLETES!$C$2:$E$1550,2,FALSE))</f>
        <v>Dorchester AC</v>
      </c>
      <c r="F143" s="13">
        <v>22.01</v>
      </c>
      <c r="G143" s="10"/>
    </row>
    <row r="144" spans="1:7">
      <c r="A144" s="10"/>
      <c r="B144" s="11">
        <v>406</v>
      </c>
      <c r="C144" s="10" t="str">
        <f>IF(B144=0,0,VLOOKUP(B144,ATHLETES!$A$2:$B$1550,2,FALSE))</f>
        <v>Charlotte Wade   U15G</v>
      </c>
      <c r="D144" s="10" t="str">
        <f>IF(B144=0,0,VLOOKUP(C144,ATHLETES!$B$2:$E$1550,2,FALSE))</f>
        <v>Charlotte Wade</v>
      </c>
      <c r="E144" s="10" t="str">
        <f>IF(B144=0,0,VLOOKUP(D144,ATHLETES!$C$2:$E$1550,2,FALSE))</f>
        <v>Taunton</v>
      </c>
      <c r="F144" s="13">
        <v>22.47</v>
      </c>
      <c r="G144" s="10"/>
    </row>
    <row r="145" spans="1:7">
      <c r="A145" s="10"/>
      <c r="B145" s="11"/>
      <c r="C145" s="10">
        <f>IF(B145=0,0,VLOOKUP(B145,ATHLETES!$A$2:$B$1550,2,FALSE))</f>
        <v>0</v>
      </c>
      <c r="D145" s="10">
        <f>IF(B145=0,0,VLOOKUP(C145,ATHLETES!$B$2:$E$1550,2,FALSE))</f>
        <v>0</v>
      </c>
      <c r="E145" s="10">
        <f>IF(B145=0,0,VLOOKUP(D145,ATHLETES!$C$2:$E$1550,2,FALSE))</f>
        <v>0</v>
      </c>
      <c r="F145" s="13"/>
      <c r="G145" s="10"/>
    </row>
    <row r="146" spans="1:7">
      <c r="A146" s="10" t="s">
        <v>831</v>
      </c>
      <c r="B146" s="11">
        <v>37</v>
      </c>
      <c r="C146" s="10" t="str">
        <f>IF(B146=0,0,VLOOKUP(B146,ATHLETES!$A$2:$B$1550,2,FALSE))</f>
        <v>Morgan Burke   U15</v>
      </c>
      <c r="D146" s="10" t="str">
        <f>IF(B146=0,0,VLOOKUP(C146,ATHLETES!$B$2:$E$1550,2,FALSE))</f>
        <v>Morgan Burke</v>
      </c>
      <c r="E146" s="10" t="str">
        <f>IF(B146=0,0,VLOOKUP(D146,ATHLETES!$C$2:$E$1550,2,FALSE))</f>
        <v>Wimborne AC</v>
      </c>
      <c r="F146" s="13">
        <v>1.48</v>
      </c>
      <c r="G146" s="10"/>
    </row>
    <row r="147" spans="1:7">
      <c r="A147" s="10" t="s">
        <v>852</v>
      </c>
      <c r="B147" s="11">
        <v>38</v>
      </c>
      <c r="C147" s="10" t="str">
        <f>IF(B147=0,0,VLOOKUP(B147,ATHLETES!$A$2:$B$1550,2,FALSE))</f>
        <v>Harrison Burke    U13</v>
      </c>
      <c r="D147" s="10" t="str">
        <f>IF(B147=0,0,VLOOKUP(C147,ATHLETES!$B$2:$E$1550,2,FALSE))</f>
        <v xml:space="preserve">Harrison Burke </v>
      </c>
      <c r="E147" s="10" t="str">
        <f>IF(B147=0,0,VLOOKUP(D147,ATHLETES!$C$2:$E$1550,2,FALSE))</f>
        <v>Wimborne AC</v>
      </c>
      <c r="F147" s="13">
        <v>1.24</v>
      </c>
      <c r="G147" s="10"/>
    </row>
    <row r="148" spans="1:7">
      <c r="A148" s="10"/>
      <c r="B148" s="11">
        <v>51</v>
      </c>
      <c r="C148" s="10" t="str">
        <f>IF(B148=0,0,VLOOKUP(B148,ATHLETES!$A$2:$B$1550,2,FALSE))</f>
        <v>Max Chater    U13B</v>
      </c>
      <c r="D148" s="10" t="str">
        <f>IF(B148=0,0,VLOOKUP(C148,ATHLETES!$B$2:$E$1550,2,FALSE))</f>
        <v xml:space="preserve">Max Chater </v>
      </c>
      <c r="E148" s="10" t="str">
        <f>IF(B148=0,0,VLOOKUP(D148,ATHLETES!$C$2:$E$1550,2,FALSE))</f>
        <v>Wimborne AC</v>
      </c>
      <c r="F148" s="13">
        <v>1.36</v>
      </c>
      <c r="G148" s="10"/>
    </row>
    <row r="149" spans="1:7">
      <c r="A149" s="10"/>
      <c r="B149" s="11">
        <v>165</v>
      </c>
      <c r="C149" s="10" t="str">
        <f>IF(B149=0,0,VLOOKUP(B149,ATHLETES!$A$2:$B$1550,2,FALSE))</f>
        <v>George Isgrove   U15B</v>
      </c>
      <c r="D149" s="10" t="str">
        <f>IF(B149=0,0,VLOOKUP(C149,ATHLETES!$B$2:$E$1550,2,FALSE))</f>
        <v>George Isgrove</v>
      </c>
      <c r="E149" s="10" t="str">
        <f>IF(B149=0,0,VLOOKUP(D149,ATHLETES!$C$2:$E$1550,2,FALSE))</f>
        <v>North Somerset AC</v>
      </c>
      <c r="F149" s="13">
        <v>1.45</v>
      </c>
      <c r="G149" s="10"/>
    </row>
    <row r="150" spans="1:7">
      <c r="A150" s="10"/>
      <c r="B150" s="11">
        <v>312</v>
      </c>
      <c r="C150" s="10" t="str">
        <f>IF(B150=0,0,VLOOKUP(B150,ATHLETES!$A$2:$B$1550,2,FALSE))</f>
        <v>Evan Ukachu    U13B</v>
      </c>
      <c r="D150" s="10" t="str">
        <f>IF(B150=0,0,VLOOKUP(C150,ATHLETES!$B$2:$E$1550,2,FALSE))</f>
        <v xml:space="preserve">Evan Ukachu </v>
      </c>
      <c r="E150" s="10" t="str">
        <f>IF(B150=0,0,VLOOKUP(D150,ATHLETES!$C$2:$E$1550,2,FALSE))</f>
        <v>None</v>
      </c>
      <c r="F150" s="13">
        <v>1.0900000000000001</v>
      </c>
      <c r="G150" s="10"/>
    </row>
    <row r="151" spans="1:7">
      <c r="A151" s="10"/>
      <c r="B151" s="11">
        <v>420</v>
      </c>
      <c r="C151" s="10" t="str">
        <f>IF(B151=0,0,VLOOKUP(B151,ATHLETES!$A$2:$B$1550,2,FALSE))</f>
        <v>Georgie Horswell   U13G</v>
      </c>
      <c r="D151" s="10" t="str">
        <f>IF(B151=0,0,VLOOKUP(C151,ATHLETES!$B$2:$E$1550,2,FALSE))</f>
        <v>Georgie Horswell</v>
      </c>
      <c r="E151" s="10" t="str">
        <f>IF(B151=0,0,VLOOKUP(D151,ATHLETES!$C$2:$E$1550,2,FALSE))</f>
        <v>Yate</v>
      </c>
      <c r="F151" s="13">
        <v>1.1200000000000001</v>
      </c>
      <c r="G151" s="10"/>
    </row>
    <row r="152" spans="1:7">
      <c r="A152" s="10"/>
      <c r="B152" s="11">
        <v>85</v>
      </c>
      <c r="C152" s="10" t="str">
        <f>IF(B152=0,0,VLOOKUP(B152,ATHLETES!$A$2:$B$1550,2,FALSE))</f>
        <v>Grace Fielder    U15G</v>
      </c>
      <c r="D152" s="10" t="str">
        <f>IF(B152=0,0,VLOOKUP(C152,ATHLETES!$B$2:$E$1550,2,FALSE))</f>
        <v xml:space="preserve">Grace Fielder </v>
      </c>
      <c r="E152" s="10" t="str">
        <f>IF(B152=0,0,VLOOKUP(D152,ATHLETES!$C$2:$E$1550,2,FALSE))</f>
        <v>Taunton AC</v>
      </c>
      <c r="F152" s="13">
        <v>1.48</v>
      </c>
      <c r="G152" s="10"/>
    </row>
    <row r="153" spans="1:7">
      <c r="A153" s="10"/>
      <c r="B153" s="11">
        <v>180</v>
      </c>
      <c r="C153" s="10" t="str">
        <f>IF(B153=0,0,VLOOKUP(B153,ATHLETES!$A$2:$B$1550,2,FALSE))</f>
        <v>Jessica Kinneir   U15G</v>
      </c>
      <c r="D153" s="10" t="str">
        <f>IF(B153=0,0,VLOOKUP(C153,ATHLETES!$B$2:$E$1550,2,FALSE))</f>
        <v>Jessica Kinneir</v>
      </c>
      <c r="E153" s="10" t="str">
        <f>IF(B153=0,0,VLOOKUP(D153,ATHLETES!$C$2:$E$1550,2,FALSE))</f>
        <v>Swindon</v>
      </c>
      <c r="F153" s="13">
        <v>1.48</v>
      </c>
      <c r="G153" s="10"/>
    </row>
    <row r="154" spans="1:7">
      <c r="A154" s="10"/>
      <c r="B154" s="11">
        <v>183</v>
      </c>
      <c r="C154" s="10" t="str">
        <f>IF(B154=0,0,VLOOKUP(B154,ATHLETES!$A$2:$B$1550,2,FALSE))</f>
        <v xml:space="preserve">Kimberly Knight    U15G </v>
      </c>
      <c r="D154" s="10" t="str">
        <f>IF(B154=0,0,VLOOKUP(C154,ATHLETES!$B$2:$E$1550,2,FALSE))</f>
        <v xml:space="preserve">Kimberly Knight </v>
      </c>
      <c r="E154" s="10" t="str">
        <f>IF(B154=0,0,VLOOKUP(D154,ATHLETES!$C$2:$E$1550,2,FALSE))</f>
        <v xml:space="preserve">Newquay and Parr AC </v>
      </c>
      <c r="F154" s="13">
        <v>1.45</v>
      </c>
      <c r="G154" s="10"/>
    </row>
    <row r="155" spans="1:7">
      <c r="A155" s="10"/>
      <c r="B155" s="11">
        <v>185</v>
      </c>
      <c r="C155" s="10" t="str">
        <f>IF(B155=0,0,VLOOKUP(B155,ATHLETES!$A$2:$B$1550,2,FALSE))</f>
        <v>Claudia Koniecnza   U15G</v>
      </c>
      <c r="D155" s="10" t="str">
        <f>IF(B155=0,0,VLOOKUP(C155,ATHLETES!$B$2:$E$1550,2,FALSE))</f>
        <v>Claudia Koniecnza</v>
      </c>
      <c r="E155" s="10" t="str">
        <f>IF(B155=0,0,VLOOKUP(D155,ATHLETES!$C$2:$E$1550,2,FALSE))</f>
        <v xml:space="preserve">Yeovil Olympiads AC </v>
      </c>
      <c r="F155" s="13">
        <v>1.18</v>
      </c>
      <c r="G155" s="10"/>
    </row>
    <row r="156" spans="1:7">
      <c r="A156" s="10"/>
      <c r="B156" s="11">
        <v>258</v>
      </c>
      <c r="C156" s="10" t="str">
        <f>IF(B156=0,0,VLOOKUP(B156,ATHLETES!$A$2:$B$1550,2,FALSE))</f>
        <v xml:space="preserve">Seren Rodgers   U15G </v>
      </c>
      <c r="D156" s="10" t="str">
        <f>IF(B156=0,0,VLOOKUP(C156,ATHLETES!$B$2:$E$1550,2,FALSE))</f>
        <v>Seren Rodgers</v>
      </c>
      <c r="E156" s="10" t="str">
        <f>IF(B156=0,0,VLOOKUP(D156,ATHLETES!$C$2:$E$1550,2,FALSE))</f>
        <v>Taunton AC</v>
      </c>
      <c r="F156" s="13">
        <v>1.54</v>
      </c>
      <c r="G156" s="10"/>
    </row>
    <row r="157" spans="1:7">
      <c r="A157" s="10"/>
      <c r="B157" s="11">
        <v>285</v>
      </c>
      <c r="C157" s="10" t="str">
        <f>IF(B157=0,0,VLOOKUP(B157,ATHLETES!$A$2:$B$1550,2,FALSE))</f>
        <v>Emilia Smith    U15G</v>
      </c>
      <c r="D157" s="10" t="str">
        <f>IF(B157=0,0,VLOOKUP(C157,ATHLETES!$B$2:$E$1550,2,FALSE))</f>
        <v xml:space="preserve">Emilia Smith </v>
      </c>
      <c r="E157" s="10" t="str">
        <f>IF(B157=0,0,VLOOKUP(D157,ATHLETES!$C$2:$E$1550,2,FALSE))</f>
        <v xml:space="preserve">Yeovil Olympiads AC </v>
      </c>
      <c r="F157" s="13" t="s">
        <v>857</v>
      </c>
      <c r="G157" s="10"/>
    </row>
    <row r="158" spans="1:7">
      <c r="A158" s="10"/>
      <c r="B158" s="11">
        <v>287</v>
      </c>
      <c r="C158" s="10" t="str">
        <f>IF(B158=0,0,VLOOKUP(B158,ATHLETES!$A$2:$B$1550,2,FALSE))</f>
        <v>Rebekah Smith    U13G</v>
      </c>
      <c r="D158" s="10" t="str">
        <f>IF(B158=0,0,VLOOKUP(C158,ATHLETES!$B$2:$E$1550,2,FALSE))</f>
        <v xml:space="preserve">Rebekah Smith </v>
      </c>
      <c r="E158" s="10" t="str">
        <f>IF(B158=0,0,VLOOKUP(D158,ATHLETES!$C$2:$E$1550,2,FALSE))</f>
        <v xml:space="preserve">New Forest Juniors </v>
      </c>
      <c r="F158" s="13">
        <v>1.1499999999999999</v>
      </c>
      <c r="G158" s="10"/>
    </row>
    <row r="159" spans="1:7">
      <c r="A159" s="10"/>
      <c r="B159" s="11">
        <v>377</v>
      </c>
      <c r="C159" s="10" t="str">
        <f>IF(B159=0,0,VLOOKUP(B159,ATHLETES!$A$2:$B$1550,2,FALSE))</f>
        <v>Ashleigh Woodruffe   U13G</v>
      </c>
      <c r="D159" s="10" t="str">
        <f>IF(B159=0,0,VLOOKUP(C159,ATHLETES!$B$2:$E$1550,2,FALSE))</f>
        <v>Ashleigh Woodruffe</v>
      </c>
      <c r="E159" s="10" t="str">
        <f>IF(B159=0,0,VLOOKUP(D159,ATHLETES!$C$2:$E$1550,2,FALSE))</f>
        <v>YOAC</v>
      </c>
      <c r="F159" s="13">
        <v>1.1499999999999999</v>
      </c>
      <c r="G159" s="10"/>
    </row>
    <row r="160" spans="1:7">
      <c r="A160" s="10"/>
      <c r="B160" s="11">
        <v>177</v>
      </c>
      <c r="C160" s="10" t="str">
        <f>IF(B160=0,0,VLOOKUP(B160,ATHLETES!$A$2:$B$1550,2,FALSE))</f>
        <v>Maya Kendell   U15G</v>
      </c>
      <c r="D160" s="10" t="str">
        <f>IF(B160=0,0,VLOOKUP(C160,ATHLETES!$B$2:$E$1550,2,FALSE))</f>
        <v>Maya Kendell</v>
      </c>
      <c r="E160" s="10" t="str">
        <f>IF(B160=0,0,VLOOKUP(D160,ATHLETES!$C$2:$E$1550,2,FALSE))</f>
        <v>Taunton AC</v>
      </c>
      <c r="F160" s="13">
        <v>1.21</v>
      </c>
      <c r="G160" s="10"/>
    </row>
    <row r="161" spans="1:7">
      <c r="A161" s="10"/>
      <c r="B161" s="11">
        <v>438</v>
      </c>
      <c r="C161" s="10" t="str">
        <f>IF(B161=0,0,VLOOKUP(B161,ATHLETES!$A$2:$B$1550,2,FALSE))</f>
        <v>Hanna Wilson   U15G</v>
      </c>
      <c r="D161" s="10" t="str">
        <f>IF(B161=0,0,VLOOKUP(C161,ATHLETES!$B$2:$E$1550,2,FALSE))</f>
        <v>Hanna Wilson</v>
      </c>
      <c r="E161" s="10" t="str">
        <f>IF(B161=0,0,VLOOKUP(D161,ATHLETES!$C$2:$E$1550,2,FALSE))</f>
        <v>N Somerset</v>
      </c>
      <c r="F161" s="13">
        <v>1.18</v>
      </c>
      <c r="G161" s="10"/>
    </row>
    <row r="162" spans="1:7">
      <c r="A162" s="10"/>
      <c r="B162" s="11">
        <v>439</v>
      </c>
      <c r="C162" s="10" t="str">
        <f>IF(B162=0,0,VLOOKUP(B162,ATHLETES!$A$2:$B$1550,2,FALSE))</f>
        <v>Ellie Rowe   U13G</v>
      </c>
      <c r="D162" s="10" t="str">
        <f>IF(B162=0,0,VLOOKUP(C162,ATHLETES!$B$2:$E$1550,2,FALSE))</f>
        <v>Ellie Rowe</v>
      </c>
      <c r="E162" s="10" t="str">
        <f>IF(B162=0,0,VLOOKUP(D162,ATHLETES!$C$2:$E$1550,2,FALSE))</f>
        <v xml:space="preserve">Mendip AC </v>
      </c>
      <c r="F162" s="13">
        <v>1.06</v>
      </c>
      <c r="G162" s="10"/>
    </row>
    <row r="163" spans="1:7">
      <c r="A163" s="10"/>
      <c r="B163" s="11"/>
      <c r="C163" s="10">
        <f>IF(B163=0,0,VLOOKUP(B163,ATHLETES!$A$2:$B$1550,2,FALSE))</f>
        <v>0</v>
      </c>
      <c r="D163" s="10">
        <f>IF(B163=0,0,VLOOKUP(C163,ATHLETES!$B$2:$E$1550,2,FALSE))</f>
        <v>0</v>
      </c>
      <c r="E163" s="10">
        <f>IF(B163=0,0,VLOOKUP(D163,ATHLETES!$C$2:$E$1550,2,FALSE))</f>
        <v>0</v>
      </c>
      <c r="F163" s="13"/>
      <c r="G163" s="10"/>
    </row>
    <row r="164" spans="1:7">
      <c r="A164" s="10" t="s">
        <v>851</v>
      </c>
      <c r="B164" s="11">
        <v>75</v>
      </c>
      <c r="C164" s="10" t="str">
        <f>IF(B164=0,0,VLOOKUP(B164,ATHLETES!$A$2:$B$1550,2,FALSE))</f>
        <v>Jacob Dibble    U17B</v>
      </c>
      <c r="D164" s="10" t="str">
        <f>IF(B164=0,0,VLOOKUP(C164,ATHLETES!$B$2:$E$1550,2,FALSE))</f>
        <v xml:space="preserve">Jacob Dibble </v>
      </c>
      <c r="E164" s="10" t="str">
        <f>IF(B164=0,0,VLOOKUP(D164,ATHLETES!$C$2:$E$1550,2,FALSE))</f>
        <v xml:space="preserve">Mendip AC </v>
      </c>
      <c r="F164" s="13">
        <v>48.4</v>
      </c>
      <c r="G164" s="10"/>
    </row>
    <row r="165" spans="1:7">
      <c r="A165" s="10" t="s">
        <v>858</v>
      </c>
      <c r="B165" s="11">
        <v>252</v>
      </c>
      <c r="C165" s="10" t="str">
        <f>IF(B165=0,0,VLOOKUP(B165,ATHLETES!$A$2:$B$1550,2,FALSE))</f>
        <v xml:space="preserve">Oliver Rawles    U17M </v>
      </c>
      <c r="D165" s="10" t="str">
        <f>IF(B165=0,0,VLOOKUP(C165,ATHLETES!$B$2:$E$1550,2,FALSE))</f>
        <v xml:space="preserve">Oliver Rawles </v>
      </c>
      <c r="E165" s="10" t="str">
        <f>IF(B165=0,0,VLOOKUP(D165,ATHLETES!$C$2:$E$1550,2,FALSE))</f>
        <v>Wimborne AC</v>
      </c>
      <c r="F165" s="13">
        <v>20.79</v>
      </c>
      <c r="G165" s="10"/>
    </row>
    <row r="166" spans="1:7">
      <c r="A166" s="10"/>
      <c r="B166" s="11">
        <v>306</v>
      </c>
      <c r="C166" s="10" t="str">
        <f>IF(B166=0,0,VLOOKUP(B166,ATHLETES!$A$2:$B$1550,2,FALSE))</f>
        <v xml:space="preserve">Keelan Tucker    U17M </v>
      </c>
      <c r="D166" s="10" t="str">
        <f>IF(B166=0,0,VLOOKUP(C166,ATHLETES!$B$2:$E$1550,2,FALSE))</f>
        <v xml:space="preserve">Keelan Tucker </v>
      </c>
      <c r="E166" s="10" t="str">
        <f>IF(B166=0,0,VLOOKUP(D166,ATHLETES!$C$2:$E$1550,2,FALSE))</f>
        <v xml:space="preserve">Team Bath </v>
      </c>
      <c r="F166" s="13">
        <v>33.32</v>
      </c>
      <c r="G166" s="10"/>
    </row>
    <row r="167" spans="1:7">
      <c r="A167" s="10"/>
      <c r="B167" s="11">
        <v>77</v>
      </c>
      <c r="C167" s="10" t="str">
        <f>IF(B167=0,0,VLOOKUP(B167,ATHLETES!$A$2:$B$1550,2,FALSE))</f>
        <v xml:space="preserve">Tom Dollery    U20M </v>
      </c>
      <c r="D167" s="10" t="str">
        <f>IF(B167=0,0,VLOOKUP(C167,ATHLETES!$B$2:$E$1550,2,FALSE))</f>
        <v xml:space="preserve">Tom Dollery </v>
      </c>
      <c r="E167" s="10" t="str">
        <f>IF(B167=0,0,VLOOKUP(D167,ATHLETES!$C$2:$E$1550,2,FALSE))</f>
        <v>Taunton AC</v>
      </c>
      <c r="F167" s="13">
        <v>53.08</v>
      </c>
      <c r="G167" s="10"/>
    </row>
    <row r="168" spans="1:7">
      <c r="A168" s="10"/>
      <c r="B168" s="11">
        <v>302</v>
      </c>
      <c r="C168" s="10" t="str">
        <f>IF(B168=0,0,VLOOKUP(B168,ATHLETES!$A$2:$B$1550,2,FALSE))</f>
        <v xml:space="preserve">Ollie Thorner    U20 </v>
      </c>
      <c r="D168" s="10" t="str">
        <f>IF(B168=0,0,VLOOKUP(C168,ATHLETES!$B$2:$E$1550,2,FALSE))</f>
        <v xml:space="preserve">Ollie Thorner </v>
      </c>
      <c r="E168" s="10" t="str">
        <f>IF(B168=0,0,VLOOKUP(D168,ATHLETES!$C$2:$E$1550,2,FALSE))</f>
        <v xml:space="preserve">Yeovil Olympiads AC </v>
      </c>
      <c r="F168" s="13">
        <v>41.46</v>
      </c>
      <c r="G168" s="10"/>
    </row>
    <row r="169" spans="1:7">
      <c r="A169" s="10"/>
      <c r="B169" s="11">
        <v>376</v>
      </c>
      <c r="C169" s="10" t="str">
        <f>IF(B169=0,0,VLOOKUP(B169,ATHLETES!$A$2:$B$1550,2,FALSE))</f>
        <v>Finn Peterson   U20M</v>
      </c>
      <c r="D169" s="10" t="str">
        <f>IF(B169=0,0,VLOOKUP(C169,ATHLETES!$B$2:$E$1550,2,FALSE))</f>
        <v>Finn Peterson</v>
      </c>
      <c r="E169" s="10" t="str">
        <f>IF(B169=0,0,VLOOKUP(D169,ATHLETES!$C$2:$E$1550,2,FALSE))</f>
        <v>Wimborne AC</v>
      </c>
      <c r="F169" s="13">
        <v>25.82</v>
      </c>
      <c r="G169" s="10"/>
    </row>
    <row r="170" spans="1:7">
      <c r="A170" s="10"/>
      <c r="B170" s="11">
        <v>441</v>
      </c>
      <c r="C170" s="10" t="str">
        <f>IF(B170=0,0,VLOOKUP(B170,ATHLETES!$A$2:$B$1550,2,FALSE))</f>
        <v>Matthew Effick   U20M</v>
      </c>
      <c r="D170" s="10" t="str">
        <f>IF(B170=0,0,VLOOKUP(C170,ATHLETES!$B$2:$E$1550,2,FALSE))</f>
        <v>Matthew Effick</v>
      </c>
      <c r="E170" s="10" t="str">
        <f>IF(B170=0,0,VLOOKUP(D170,ATHLETES!$C$2:$E$1550,2,FALSE))</f>
        <v>Wimborne AC</v>
      </c>
      <c r="F170" s="13">
        <v>44.42</v>
      </c>
      <c r="G170" s="10"/>
    </row>
    <row r="171" spans="1:7">
      <c r="A171" s="10"/>
      <c r="B171" s="11">
        <v>341</v>
      </c>
      <c r="C171" s="10" t="str">
        <f>IF(B171=0,0,VLOOKUP(B171,ATHLETES!$A$2:$B$1550,2,FALSE))</f>
        <v xml:space="preserve">Jack Williams   U15B </v>
      </c>
      <c r="D171" s="10" t="str">
        <f>IF(B171=0,0,VLOOKUP(C171,ATHLETES!$B$2:$E$1550,2,FALSE))</f>
        <v>Jack Williams</v>
      </c>
      <c r="E171" s="10" t="str">
        <f>IF(B171=0,0,VLOOKUP(D171,ATHLETES!$C$2:$E$1550,2,FALSE))</f>
        <v xml:space="preserve">none </v>
      </c>
      <c r="F171" s="13">
        <v>33.21</v>
      </c>
      <c r="G171" s="10"/>
    </row>
    <row r="172" spans="1:7">
      <c r="A172" s="10"/>
      <c r="B172" s="11">
        <v>58</v>
      </c>
      <c r="C172" s="10" t="str">
        <f>IF(B172=0,0,VLOOKUP(B172,ATHLETES!$A$2:$B$1550,2,FALSE))</f>
        <v>Stephanie Collis   F20/SW</v>
      </c>
      <c r="D172" s="10" t="str">
        <f>IF(B172=0,0,VLOOKUP(C172,ATHLETES!$B$2:$E$1550,2,FALSE))</f>
        <v>Stephanie Collis</v>
      </c>
      <c r="E172" s="10" t="str">
        <f>IF(B172=0,0,VLOOKUP(D172,ATHLETES!$C$2:$E$1550,2,FALSE))</f>
        <v xml:space="preserve">Yeovil Olympiads AC </v>
      </c>
      <c r="F172" s="13">
        <v>15.14</v>
      </c>
      <c r="G172" s="10"/>
    </row>
    <row r="173" spans="1:7">
      <c r="A173" s="10"/>
      <c r="B173" s="11">
        <v>126</v>
      </c>
      <c r="C173" s="10" t="str">
        <f>IF(B173=0,0,VLOOKUP(B173,ATHLETES!$A$2:$B$1550,2,FALSE))</f>
        <v>Sophie Hamilton    U17W</v>
      </c>
      <c r="D173" s="10" t="str">
        <f>IF(B173=0,0,VLOOKUP(C173,ATHLETES!$B$2:$E$1550,2,FALSE))</f>
        <v xml:space="preserve">Sophie Hamilton </v>
      </c>
      <c r="E173" s="10" t="str">
        <f>IF(B173=0,0,VLOOKUP(D173,ATHLETES!$C$2:$E$1550,2,FALSE))</f>
        <v xml:space="preserve">Mendip AC </v>
      </c>
      <c r="F173" s="13">
        <v>37.56</v>
      </c>
      <c r="G173" s="10"/>
    </row>
    <row r="174" spans="1:7">
      <c r="A174" s="10"/>
      <c r="B174" s="11">
        <v>243</v>
      </c>
      <c r="C174" s="10" t="str">
        <f>IF(B174=0,0,VLOOKUP(B174,ATHLETES!$A$2:$B$1550,2,FALSE))</f>
        <v>Charlotte Piper   U17W</v>
      </c>
      <c r="D174" s="10" t="str">
        <f>IF(B174=0,0,VLOOKUP(C174,ATHLETES!$B$2:$E$1550,2,FALSE))</f>
        <v>Charlotte Piper</v>
      </c>
      <c r="E174" s="10" t="str">
        <f>IF(B174=0,0,VLOOKUP(D174,ATHLETES!$C$2:$E$1550,2,FALSE))</f>
        <v>Poole AC</v>
      </c>
      <c r="F174" s="13">
        <v>27.28</v>
      </c>
      <c r="G174" s="10"/>
    </row>
    <row r="175" spans="1:7">
      <c r="A175" s="10"/>
      <c r="B175" s="11">
        <v>277</v>
      </c>
      <c r="C175" s="10" t="str">
        <f>IF(B175=0,0,VLOOKUP(B175,ATHLETES!$A$2:$B$1550,2,FALSE))</f>
        <v>Heather Seager    SW V50</v>
      </c>
      <c r="D175" s="10" t="str">
        <f>IF(B175=0,0,VLOOKUP(C175,ATHLETES!$B$2:$E$1550,2,FALSE))</f>
        <v xml:space="preserve">Heather Seager </v>
      </c>
      <c r="E175" s="10" t="str">
        <f>IF(B175=0,0,VLOOKUP(D175,ATHLETES!$C$2:$E$1550,2,FALSE))</f>
        <v xml:space="preserve">Yeovil Olympiads AC </v>
      </c>
      <c r="F175" s="13">
        <v>26.77</v>
      </c>
      <c r="G175" s="10"/>
    </row>
    <row r="176" spans="1:7">
      <c r="A176" s="10"/>
      <c r="B176" s="11">
        <v>335</v>
      </c>
      <c r="C176" s="10" t="str">
        <f>IF(B176=0,0,VLOOKUP(B176,ATHLETES!$A$2:$B$1550,2,FALSE))</f>
        <v>Lucy Wilkinson    U17W</v>
      </c>
      <c r="D176" s="10" t="str">
        <f>IF(B176=0,0,VLOOKUP(C176,ATHLETES!$B$2:$E$1550,2,FALSE))</f>
        <v xml:space="preserve">Lucy Wilkinson </v>
      </c>
      <c r="E176" s="10" t="str">
        <f>IF(B176=0,0,VLOOKUP(D176,ATHLETES!$C$2:$E$1550,2,FALSE))</f>
        <v>Salisbury ARC</v>
      </c>
      <c r="F176" s="13">
        <v>36.33</v>
      </c>
      <c r="G176" s="10"/>
    </row>
    <row r="177" spans="1:7">
      <c r="A177" s="10"/>
      <c r="B177" s="11">
        <v>157</v>
      </c>
      <c r="C177" s="10" t="str">
        <f>IF(B177=0,0,VLOOKUP(B177,ATHLETES!$A$2:$B$1550,2,FALSE))</f>
        <v>Chloe Hunt    U23</v>
      </c>
      <c r="D177" s="10" t="str">
        <f>IF(B177=0,0,VLOOKUP(C177,ATHLETES!$B$2:$E$1550,2,FALSE))</f>
        <v xml:space="preserve">Chloe Hunt </v>
      </c>
      <c r="E177" s="10" t="str">
        <f>IF(B177=0,0,VLOOKUP(D177,ATHLETES!$C$2:$E$1550,2,FALSE))</f>
        <v xml:space="preserve">Yeovil Olympiads </v>
      </c>
      <c r="F177" s="13">
        <v>28.14</v>
      </c>
      <c r="G177" s="10"/>
    </row>
    <row r="178" spans="1:7">
      <c r="A178" s="10"/>
      <c r="B178" s="11">
        <v>355</v>
      </c>
      <c r="C178" s="10" t="str">
        <f>IF(B178=0,0,VLOOKUP(B178,ATHLETES!$A$2:$B$1550,2,FALSE))</f>
        <v>Holly McKenna   U20W</v>
      </c>
      <c r="D178" s="10" t="str">
        <f>IF(B178=0,0,VLOOKUP(C178,ATHLETES!$B$2:$E$1550,2,FALSE))</f>
        <v>Holly McKenna</v>
      </c>
      <c r="E178" s="10" t="str">
        <f>IF(B178=0,0,VLOOKUP(D178,ATHLETES!$C$2:$E$1550,2,FALSE))</f>
        <v>Taunton</v>
      </c>
      <c r="F178" s="13">
        <v>32.28</v>
      </c>
      <c r="G178" s="10"/>
    </row>
    <row r="179" spans="1:7">
      <c r="A179" s="10"/>
      <c r="B179" s="11">
        <v>412</v>
      </c>
      <c r="C179" s="10" t="str">
        <f>IF(B179=0,0,VLOOKUP(B179,ATHLETES!$A$2:$B$1550,2,FALSE))</f>
        <v>Jess Herbert   U17W</v>
      </c>
      <c r="D179" s="10" t="str">
        <f>IF(B179=0,0,VLOOKUP(C179,ATHLETES!$B$2:$E$1550,2,FALSE))</f>
        <v>Jess Herbert</v>
      </c>
      <c r="E179" s="10" t="str">
        <f>IF(B179=0,0,VLOOKUP(D179,ATHLETES!$C$2:$E$1550,2,FALSE))</f>
        <v>Dorchester AC</v>
      </c>
      <c r="F179" s="13">
        <v>15.36</v>
      </c>
      <c r="G179" s="10"/>
    </row>
    <row r="180" spans="1:7">
      <c r="A180" s="10"/>
      <c r="B180" s="11"/>
      <c r="C180" s="10">
        <f>IF(B180=0,0,VLOOKUP(B180,ATHLETES!$A$2:$B$1550,2,FALSE))</f>
        <v>0</v>
      </c>
      <c r="D180" s="10">
        <f>IF(B180=0,0,VLOOKUP(C180,ATHLETES!$B$2:$E$1550,2,FALSE))</f>
        <v>0</v>
      </c>
      <c r="E180" s="10">
        <f>IF(B180=0,0,VLOOKUP(D180,ATHLETES!$C$2:$E$1550,2,FALSE))</f>
        <v>0</v>
      </c>
      <c r="F180" s="13"/>
      <c r="G180" s="10"/>
    </row>
    <row r="181" spans="1:7">
      <c r="A181" s="10" t="s">
        <v>859</v>
      </c>
      <c r="B181" s="11">
        <v>127</v>
      </c>
      <c r="C181" s="10" t="str">
        <f>IF(B181=0,0,VLOOKUP(B181,ATHLETES!$A$2:$B$1550,2,FALSE))</f>
        <v xml:space="preserve">Luke Hamley    U17M </v>
      </c>
      <c r="D181" s="10" t="str">
        <f>IF(B181=0,0,VLOOKUP(C181,ATHLETES!$B$2:$E$1550,2,FALSE))</f>
        <v xml:space="preserve">Luke Hamley </v>
      </c>
      <c r="E181" s="10" t="str">
        <f>IF(B181=0,0,VLOOKUP(D181,ATHLETES!$C$2:$E$1550,2,FALSE))</f>
        <v xml:space="preserve">North Devon AC </v>
      </c>
      <c r="F181" s="13">
        <v>10.96</v>
      </c>
      <c r="G181" s="10"/>
    </row>
    <row r="182" spans="1:7">
      <c r="A182" s="10"/>
      <c r="B182" s="11">
        <v>165</v>
      </c>
      <c r="C182" s="10" t="str">
        <f>IF(B182=0,0,VLOOKUP(B182,ATHLETES!$A$2:$B$1550,2,FALSE))</f>
        <v>George Isgrove   U15B</v>
      </c>
      <c r="D182" s="10" t="str">
        <f>IF(B182=0,0,VLOOKUP(C182,ATHLETES!$B$2:$E$1550,2,FALSE))</f>
        <v>George Isgrove</v>
      </c>
      <c r="E182" s="10" t="str">
        <f>IF(B182=0,0,VLOOKUP(D182,ATHLETES!$C$2:$E$1550,2,FALSE))</f>
        <v>North Somerset AC</v>
      </c>
      <c r="F182" s="13">
        <v>9.4700000000000006</v>
      </c>
      <c r="G182" s="10"/>
    </row>
    <row r="183" spans="1:7">
      <c r="A183" s="10"/>
      <c r="B183" s="11">
        <v>218</v>
      </c>
      <c r="C183" s="10" t="str">
        <f>IF(B183=0,0,VLOOKUP(B183,ATHLETES!$A$2:$B$1550,2,FALSE))</f>
        <v>Joshua Moore    U15B</v>
      </c>
      <c r="D183" s="10" t="str">
        <f>IF(B183=0,0,VLOOKUP(C183,ATHLETES!$B$2:$E$1550,2,FALSE))</f>
        <v xml:space="preserve">Joshua Moore </v>
      </c>
      <c r="E183" s="10" t="str">
        <f>IF(B183=0,0,VLOOKUP(D183,ATHLETES!$C$2:$E$1550,2,FALSE))</f>
        <v xml:space="preserve">Wells City Harriers </v>
      </c>
      <c r="F183" s="13">
        <v>8.66</v>
      </c>
      <c r="G183" s="10"/>
    </row>
    <row r="184" spans="1:7">
      <c r="A184" s="10"/>
      <c r="B184" s="11">
        <v>272</v>
      </c>
      <c r="C184" s="10" t="str">
        <f>IF(B184=0,0,VLOOKUP(B184,ATHLETES!$A$2:$B$1550,2,FALSE))</f>
        <v>Toby Sauter    U20M</v>
      </c>
      <c r="D184" s="10" t="str">
        <f>IF(B184=0,0,VLOOKUP(C184,ATHLETES!$B$2:$E$1550,2,FALSE))</f>
        <v xml:space="preserve">Toby Sauter </v>
      </c>
      <c r="E184" s="10" t="str">
        <f>IF(B184=0,0,VLOOKUP(D184,ATHLETES!$C$2:$E$1550,2,FALSE))</f>
        <v xml:space="preserve">Yeovil Olympiads </v>
      </c>
      <c r="F184" s="13">
        <v>12.6</v>
      </c>
      <c r="G184" s="10"/>
    </row>
    <row r="185" spans="1:7">
      <c r="A185" s="10"/>
      <c r="B185" s="11">
        <v>437</v>
      </c>
      <c r="C185" s="10" t="str">
        <f>IF(B185=0,0,VLOOKUP(B185,ATHLETES!$A$2:$B$1550,2,FALSE))</f>
        <v>Darren Thomas   V45</v>
      </c>
      <c r="D185" s="10" t="str">
        <f>IF(B185=0,0,VLOOKUP(C185,ATHLETES!$B$2:$E$1550,2,FALSE))</f>
        <v>Darren Thomas</v>
      </c>
      <c r="E185" s="10" t="str">
        <f>IF(B185=0,0,VLOOKUP(D185,ATHLETES!$C$2:$E$1550,2,FALSE))</f>
        <v>Exeter Harriers</v>
      </c>
      <c r="F185" s="13">
        <v>12.01</v>
      </c>
      <c r="G185" s="10"/>
    </row>
    <row r="186" spans="1:7">
      <c r="A186" s="10"/>
      <c r="B186" s="11"/>
      <c r="C186" s="10">
        <f>IF(B186=0,0,VLOOKUP(B186,ATHLETES!$A$2:$B$1550,2,FALSE))</f>
        <v>0</v>
      </c>
      <c r="D186" s="10">
        <f>IF(B186=0,0,VLOOKUP(C186,ATHLETES!$B$2:$E$1550,2,FALSE))</f>
        <v>0</v>
      </c>
      <c r="E186" s="10">
        <f>IF(B186=0,0,VLOOKUP(D186,ATHLETES!$C$2:$E$1550,2,FALSE))</f>
        <v>0</v>
      </c>
      <c r="F186" s="13"/>
      <c r="G186" s="10"/>
    </row>
    <row r="187" spans="1:7">
      <c r="A187" s="10"/>
      <c r="B187" s="11">
        <v>52</v>
      </c>
      <c r="C187" s="10" t="str">
        <f>IF(B187=0,0,VLOOKUP(B187,ATHLETES!$A$2:$B$1550,2,FALSE))</f>
        <v>Emily Churchill    U15G</v>
      </c>
      <c r="D187" s="10" t="str">
        <f>IF(B187=0,0,VLOOKUP(C187,ATHLETES!$B$2:$E$1550,2,FALSE))</f>
        <v xml:space="preserve">Emily Churchill </v>
      </c>
      <c r="E187" s="10" t="str">
        <f>IF(B187=0,0,VLOOKUP(D187,ATHLETES!$C$2:$E$1550,2,FALSE))</f>
        <v>Exeter Harriers</v>
      </c>
      <c r="F187" s="13">
        <v>9.6199999999999992</v>
      </c>
      <c r="G187" s="10"/>
    </row>
    <row r="188" spans="1:7">
      <c r="A188" s="10"/>
      <c r="B188" s="11">
        <v>82</v>
      </c>
      <c r="C188" s="10" t="str">
        <f>IF(B188=0,0,VLOOKUP(B188,ATHLETES!$A$2:$B$1550,2,FALSE))</f>
        <v>Lucy Durham    U20W</v>
      </c>
      <c r="D188" s="10" t="str">
        <f>IF(B188=0,0,VLOOKUP(C188,ATHLETES!$B$2:$E$1550,2,FALSE))</f>
        <v xml:space="preserve">Lucy Durham </v>
      </c>
      <c r="E188" s="10" t="str">
        <f>IF(B188=0,0,VLOOKUP(D188,ATHLETES!$C$2:$E$1550,2,FALSE))</f>
        <v xml:space="preserve">Yate and District AC </v>
      </c>
      <c r="F188" s="13">
        <v>9.75</v>
      </c>
      <c r="G188" s="10"/>
    </row>
    <row r="189" spans="1:7">
      <c r="A189" s="10"/>
      <c r="B189" s="11">
        <v>93</v>
      </c>
      <c r="C189" s="10" t="str">
        <f>IF(B189=0,0,VLOOKUP(B189,ATHLETES!$A$2:$B$1550,2,FALSE))</f>
        <v xml:space="preserve">Eleni Francis    U15G </v>
      </c>
      <c r="D189" s="10" t="str">
        <f>IF(B189=0,0,VLOOKUP(C189,ATHLETES!$B$2:$E$1550,2,FALSE))</f>
        <v xml:space="preserve">Eleni Francis </v>
      </c>
      <c r="E189" s="10" t="str">
        <f>IF(B189=0,0,VLOOKUP(D189,ATHLETES!$C$2:$E$1550,2,FALSE))</f>
        <v xml:space="preserve">Team Bath AC </v>
      </c>
      <c r="F189" s="13">
        <v>10.29</v>
      </c>
      <c r="G189" s="10"/>
    </row>
    <row r="190" spans="1:7">
      <c r="A190" s="10"/>
      <c r="B190" s="11">
        <v>205</v>
      </c>
      <c r="C190" s="10" t="str">
        <f>IF(B190=0,0,VLOOKUP(B190,ATHLETES!$A$2:$B$1550,2,FALSE))</f>
        <v xml:space="preserve">Caitlin Mander    U15G </v>
      </c>
      <c r="D190" s="10" t="str">
        <f>IF(B190=0,0,VLOOKUP(C190,ATHLETES!$B$2:$E$1550,2,FALSE))</f>
        <v xml:space="preserve">Caitlin Mander </v>
      </c>
      <c r="E190" s="10" t="str">
        <f>IF(B190=0,0,VLOOKUP(D190,ATHLETES!$C$2:$E$1550,2,FALSE))</f>
        <v xml:space="preserve">Team Bath </v>
      </c>
      <c r="F190" s="13">
        <v>9.23</v>
      </c>
      <c r="G190" s="10"/>
    </row>
    <row r="191" spans="1:7">
      <c r="A191" s="10"/>
      <c r="B191" s="11">
        <v>282</v>
      </c>
      <c r="C191" s="10" t="str">
        <f>IF(B191=0,0,VLOOKUP(B191,ATHLETES!$A$2:$B$1550,2,FALSE))</f>
        <v xml:space="preserve">Jessica Simons    U15G </v>
      </c>
      <c r="D191" s="10" t="str">
        <f>IF(B191=0,0,VLOOKUP(C191,ATHLETES!$B$2:$E$1550,2,FALSE))</f>
        <v xml:space="preserve">Jessica Simons </v>
      </c>
      <c r="E191" s="10" t="str">
        <f>IF(B191=0,0,VLOOKUP(D191,ATHLETES!$C$2:$E$1550,2,FALSE))</f>
        <v>Radley AC</v>
      </c>
      <c r="F191" s="13">
        <v>8.4</v>
      </c>
      <c r="G191" s="10"/>
    </row>
    <row r="192" spans="1:7">
      <c r="A192" s="10"/>
      <c r="B192" s="11">
        <v>440</v>
      </c>
      <c r="C192" s="10" t="str">
        <f>IF(B192=0,0,VLOOKUP(B192,ATHLETES!$A$2:$B$1550,2,FALSE))</f>
        <v>Chloe Harris   U17W</v>
      </c>
      <c r="D192" s="10" t="str">
        <f>IF(B192=0,0,VLOOKUP(C192,ATHLETES!$B$2:$E$1550,2,FALSE))</f>
        <v>Chloe Harris</v>
      </c>
      <c r="E192" s="10" t="str">
        <f>IF(B192=0,0,VLOOKUP(D192,ATHLETES!$C$2:$E$1550,2,FALSE))</f>
        <v>Exeter Harriers</v>
      </c>
      <c r="F192" s="13">
        <v>9.9</v>
      </c>
      <c r="G192" s="10"/>
    </row>
    <row r="193" spans="1:7">
      <c r="A193" s="10"/>
      <c r="B193" s="11"/>
      <c r="C193" s="10">
        <f>IF(B193=0,0,VLOOKUP(B193,ATHLETES!$A$2:$B$1550,2,FALSE))</f>
        <v>0</v>
      </c>
      <c r="D193" s="10">
        <f>IF(B193=0,0,VLOOKUP(C193,ATHLETES!$B$2:$E$1550,2,FALSE))</f>
        <v>0</v>
      </c>
      <c r="E193" s="10">
        <f>IF(B193=0,0,VLOOKUP(D193,ATHLETES!$C$2:$E$1550,2,FALSE))</f>
        <v>0</v>
      </c>
      <c r="F193" s="13"/>
      <c r="G193" s="10"/>
    </row>
    <row r="194" spans="1:7">
      <c r="A194" s="10"/>
      <c r="B194" s="11"/>
      <c r="C194" s="10">
        <f>IF(B194=0,0,VLOOKUP(B194,ATHLETES!$A$2:$B$1550,2,FALSE))</f>
        <v>0</v>
      </c>
      <c r="D194" s="10">
        <f>IF(B194=0,0,VLOOKUP(C194,ATHLETES!$B$2:$E$1550,2,FALSE))</f>
        <v>0</v>
      </c>
      <c r="E194" s="10">
        <f>IF(B194=0,0,VLOOKUP(D194,ATHLETES!$C$2:$E$1550,2,FALSE))</f>
        <v>0</v>
      </c>
      <c r="F194" s="13"/>
      <c r="G194" s="10"/>
    </row>
    <row r="195" spans="1:7">
      <c r="A195" s="10"/>
      <c r="B195" s="11"/>
      <c r="C195" s="10">
        <f>IF(B195=0,0,VLOOKUP(B195,ATHLETES!$A$2:$B$1550,2,FALSE))</f>
        <v>0</v>
      </c>
      <c r="D195" s="10">
        <f>IF(B195=0,0,VLOOKUP(C195,ATHLETES!$B$2:$E$1550,2,FALSE))</f>
        <v>0</v>
      </c>
      <c r="E195" s="10">
        <f>IF(B195=0,0,VLOOKUP(D195,ATHLETES!$C$2:$E$1550,2,FALSE))</f>
        <v>0</v>
      </c>
      <c r="F195" s="13"/>
      <c r="G195" s="10"/>
    </row>
    <row r="196" spans="1:7">
      <c r="A196" s="10"/>
      <c r="B196" s="11"/>
      <c r="C196" s="10">
        <f>IF(B196=0,0,VLOOKUP(B196,ATHLETES!$A$2:$B$1550,2,FALSE))</f>
        <v>0</v>
      </c>
      <c r="D196" s="10">
        <f>IF(B196=0,0,VLOOKUP(C196,ATHLETES!$B$2:$E$1550,2,FALSE))</f>
        <v>0</v>
      </c>
      <c r="E196" s="10">
        <f>IF(B196=0,0,VLOOKUP(D196,ATHLETES!$C$2:$E$1550,2,FALSE))</f>
        <v>0</v>
      </c>
      <c r="F196" s="13"/>
      <c r="G196" s="10"/>
    </row>
    <row r="197" spans="1:7">
      <c r="A197" s="10"/>
      <c r="B197" s="11"/>
      <c r="C197" s="10">
        <f>IF(B197=0,0,VLOOKUP(B197,ATHLETES!$A$2:$B$1550,2,FALSE))</f>
        <v>0</v>
      </c>
      <c r="D197" s="10">
        <f>IF(B197=0,0,VLOOKUP(C197,ATHLETES!$B$2:$E$1550,2,FALSE))</f>
        <v>0</v>
      </c>
      <c r="E197" s="10">
        <f>IF(B197=0,0,VLOOKUP(D197,ATHLETES!$C$2:$E$1550,2,FALSE))</f>
        <v>0</v>
      </c>
      <c r="F197" s="13"/>
      <c r="G197" s="10"/>
    </row>
    <row r="198" spans="1:7">
      <c r="A198" s="10"/>
      <c r="B198" s="11"/>
      <c r="C198" s="10">
        <f>IF(B198=0,0,VLOOKUP(B198,ATHLETES!$A$2:$B$1550,2,FALSE))</f>
        <v>0</v>
      </c>
      <c r="D198" s="10">
        <f>IF(B198=0,0,VLOOKUP(C198,ATHLETES!$B$2:$E$1550,2,FALSE))</f>
        <v>0</v>
      </c>
      <c r="E198" s="10">
        <f>IF(B198=0,0,VLOOKUP(D198,ATHLETES!$C$2:$E$1550,2,FALSE))</f>
        <v>0</v>
      </c>
      <c r="F198" s="13"/>
      <c r="G198" s="10"/>
    </row>
    <row r="199" spans="1:7">
      <c r="A199" s="10"/>
      <c r="B199" s="11"/>
      <c r="C199" s="10">
        <f>IF(B199=0,0,VLOOKUP(B199,ATHLETES!$A$2:$B$1550,2,FALSE))</f>
        <v>0</v>
      </c>
      <c r="D199" s="10">
        <f>IF(B199=0,0,VLOOKUP(C199,ATHLETES!$B$2:$E$1550,2,FALSE))</f>
        <v>0</v>
      </c>
      <c r="E199" s="10">
        <f>IF(B199=0,0,VLOOKUP(D199,ATHLETES!$C$2:$E$1550,2,FALSE))</f>
        <v>0</v>
      </c>
      <c r="F199" s="13"/>
      <c r="G199" s="10"/>
    </row>
    <row r="200" spans="1:7">
      <c r="A200" s="10"/>
      <c r="B200" s="11"/>
      <c r="C200" s="10">
        <f>IF(B200=0,0,VLOOKUP(B200,ATHLETES!$A$2:$B$1550,2,FALSE))</f>
        <v>0</v>
      </c>
      <c r="D200" s="10">
        <f>IF(B200=0,0,VLOOKUP(C200,ATHLETES!$B$2:$E$1550,2,FALSE))</f>
        <v>0</v>
      </c>
      <c r="E200" s="10">
        <f>IF(B200=0,0,VLOOKUP(D200,ATHLETES!$C$2:$E$1550,2,FALSE))</f>
        <v>0</v>
      </c>
      <c r="F200" s="13"/>
      <c r="G200" s="10"/>
    </row>
    <row r="201" spans="1:7">
      <c r="A201" s="10"/>
      <c r="B201" s="11"/>
      <c r="C201" s="10">
        <f>IF(B201=0,0,VLOOKUP(B201,ATHLETES!$A$2:$B$1550,2,FALSE))</f>
        <v>0</v>
      </c>
      <c r="D201" s="10">
        <f>IF(B201=0,0,VLOOKUP(C201,ATHLETES!$B$2:$E$1550,2,FALSE))</f>
        <v>0</v>
      </c>
      <c r="E201" s="10">
        <f>IF(B201=0,0,VLOOKUP(D201,ATHLETES!$C$2:$E$1550,2,FALSE))</f>
        <v>0</v>
      </c>
      <c r="F201" s="13"/>
      <c r="G201" s="10"/>
    </row>
    <row r="202" spans="1:7">
      <c r="A202" s="10"/>
      <c r="B202" s="11"/>
      <c r="C202" s="10">
        <f>IF(B202=0,0,VLOOKUP(B202,ATHLETES!$A$2:$B$1550,2,FALSE))</f>
        <v>0</v>
      </c>
      <c r="D202" s="10">
        <f>IF(B202=0,0,VLOOKUP(C202,ATHLETES!$B$2:$E$1550,2,FALSE))</f>
        <v>0</v>
      </c>
      <c r="E202" s="10">
        <f>IF(B202=0,0,VLOOKUP(D202,ATHLETES!$C$2:$E$1550,2,FALSE))</f>
        <v>0</v>
      </c>
      <c r="F202" s="13"/>
      <c r="G202" s="10"/>
    </row>
    <row r="203" spans="1:7">
      <c r="A203" s="10"/>
      <c r="B203" s="11"/>
      <c r="C203" s="10">
        <f>IF(B203=0,0,VLOOKUP(B203,ATHLETES!$A$2:$B$1550,2,FALSE))</f>
        <v>0</v>
      </c>
      <c r="D203" s="10">
        <f>IF(B203=0,0,VLOOKUP(C203,ATHLETES!$B$2:$E$1550,2,FALSE))</f>
        <v>0</v>
      </c>
      <c r="E203" s="10">
        <f>IF(B203=0,0,VLOOKUP(D203,ATHLETES!$C$2:$E$1550,2,FALSE))</f>
        <v>0</v>
      </c>
      <c r="F203" s="13"/>
      <c r="G203" s="10"/>
    </row>
    <row r="204" spans="1:7">
      <c r="A204" s="10"/>
      <c r="B204" s="11"/>
      <c r="C204" s="10">
        <f>IF(B204=0,0,VLOOKUP(B204,ATHLETES!$A$2:$B$1550,2,FALSE))</f>
        <v>0</v>
      </c>
      <c r="D204" s="10">
        <f>IF(B204=0,0,VLOOKUP(C204,ATHLETES!$B$2:$E$1550,2,FALSE))</f>
        <v>0</v>
      </c>
      <c r="E204" s="10">
        <f>IF(B204=0,0,VLOOKUP(D204,ATHLETES!$C$2:$E$1550,2,FALSE))</f>
        <v>0</v>
      </c>
      <c r="F204" s="13"/>
      <c r="G204" s="10"/>
    </row>
    <row r="205" spans="1:7">
      <c r="A205" s="10"/>
      <c r="B205" s="11"/>
      <c r="C205" s="10">
        <f>IF(B205=0,0,VLOOKUP(B205,ATHLETES!$A$2:$B$1550,2,FALSE))</f>
        <v>0</v>
      </c>
      <c r="D205" s="10">
        <f>IF(B205=0,0,VLOOKUP(C205,ATHLETES!$B$2:$E$1550,2,FALSE))</f>
        <v>0</v>
      </c>
      <c r="E205" s="10">
        <f>IF(B205=0,0,VLOOKUP(D205,ATHLETES!$C$2:$E$1550,2,FALSE))</f>
        <v>0</v>
      </c>
      <c r="F205" s="13"/>
      <c r="G205" s="10"/>
    </row>
    <row r="206" spans="1:7">
      <c r="A206" s="10"/>
      <c r="B206" s="11"/>
      <c r="C206" s="10">
        <f>IF(B206=0,0,VLOOKUP(B206,ATHLETES!$A$2:$B$1550,2,FALSE))</f>
        <v>0</v>
      </c>
      <c r="D206" s="10">
        <f>IF(B206=0,0,VLOOKUP(C206,ATHLETES!$B$2:$E$1550,2,FALSE))</f>
        <v>0</v>
      </c>
      <c r="E206" s="10">
        <f>IF(B206=0,0,VLOOKUP(D206,ATHLETES!$C$2:$E$1550,2,FALSE))</f>
        <v>0</v>
      </c>
      <c r="F206" s="13"/>
      <c r="G206" s="10"/>
    </row>
    <row r="207" spans="1:7">
      <c r="A207" s="10"/>
      <c r="B207" s="11"/>
      <c r="C207" s="10">
        <f>IF(B207=0,0,VLOOKUP(B207,ATHLETES!$A$2:$B$1550,2,FALSE))</f>
        <v>0</v>
      </c>
      <c r="D207" s="10">
        <f>IF(B207=0,0,VLOOKUP(C207,ATHLETES!$B$2:$E$1550,2,FALSE))</f>
        <v>0</v>
      </c>
      <c r="E207" s="10">
        <f>IF(B207=0,0,VLOOKUP(D207,ATHLETES!$C$2:$E$1550,2,FALSE))</f>
        <v>0</v>
      </c>
      <c r="F207" s="13"/>
      <c r="G207" s="10"/>
    </row>
    <row r="208" spans="1:7">
      <c r="A208" s="10"/>
      <c r="B208" s="11"/>
      <c r="C208" s="10">
        <f>IF(B208=0,0,VLOOKUP(B208,ATHLETES!$A$2:$B$1550,2,FALSE))</f>
        <v>0</v>
      </c>
      <c r="D208" s="10">
        <f>IF(B208=0,0,VLOOKUP(C208,ATHLETES!$B$2:$E$1550,2,FALSE))</f>
        <v>0</v>
      </c>
      <c r="E208" s="10">
        <f>IF(B208=0,0,VLOOKUP(D208,ATHLETES!$C$2:$E$1550,2,FALSE))</f>
        <v>0</v>
      </c>
      <c r="F208" s="13"/>
      <c r="G208" s="10"/>
    </row>
    <row r="209" spans="1:7">
      <c r="A209" s="10"/>
      <c r="B209" s="11"/>
      <c r="C209" s="10">
        <f>IF(B209=0,0,VLOOKUP(B209,ATHLETES!$A$2:$B$1550,2,FALSE))</f>
        <v>0</v>
      </c>
      <c r="D209" s="10">
        <f>IF(B209=0,0,VLOOKUP(C209,ATHLETES!$B$2:$E$1550,2,FALSE))</f>
        <v>0</v>
      </c>
      <c r="E209" s="10">
        <f>IF(B209=0,0,VLOOKUP(D209,ATHLETES!$C$2:$E$1550,2,FALSE))</f>
        <v>0</v>
      </c>
      <c r="F209" s="13"/>
      <c r="G209" s="10"/>
    </row>
    <row r="210" spans="1:7">
      <c r="A210" s="10"/>
      <c r="B210" s="11"/>
      <c r="C210" s="10">
        <f>IF(B210=0,0,VLOOKUP(B210,ATHLETES!$A$2:$B$1550,2,FALSE))</f>
        <v>0</v>
      </c>
      <c r="D210" s="10">
        <f>IF(B210=0,0,VLOOKUP(C210,ATHLETES!$B$2:$E$1550,2,FALSE))</f>
        <v>0</v>
      </c>
      <c r="E210" s="10">
        <f>IF(B210=0,0,VLOOKUP(D210,ATHLETES!$C$2:$E$1550,2,FALSE))</f>
        <v>0</v>
      </c>
      <c r="F210" s="13"/>
      <c r="G210" s="10"/>
    </row>
    <row r="211" spans="1:7">
      <c r="A211" s="10"/>
      <c r="B211" s="11"/>
      <c r="C211" s="10">
        <f>IF(B211=0,0,VLOOKUP(B211,ATHLETES!$A$2:$B$1550,2,FALSE))</f>
        <v>0</v>
      </c>
      <c r="D211" s="10">
        <f>IF(B211=0,0,VLOOKUP(C211,ATHLETES!$B$2:$E$1550,2,FALSE))</f>
        <v>0</v>
      </c>
      <c r="E211" s="10">
        <f>IF(B211=0,0,VLOOKUP(D211,ATHLETES!$C$2:$E$1550,2,FALSE))</f>
        <v>0</v>
      </c>
      <c r="F211" s="13"/>
      <c r="G211" s="10"/>
    </row>
    <row r="212" spans="1:7">
      <c r="A212" s="10"/>
      <c r="B212" s="11"/>
      <c r="C212" s="10">
        <f>IF(B212=0,0,VLOOKUP(B212,ATHLETES!$A$2:$B$1550,2,FALSE))</f>
        <v>0</v>
      </c>
      <c r="D212" s="10">
        <f>IF(B212=0,0,VLOOKUP(C212,ATHLETES!$B$2:$E$1550,2,FALSE))</f>
        <v>0</v>
      </c>
      <c r="E212" s="10">
        <f>IF(B212=0,0,VLOOKUP(D212,ATHLETES!$C$2:$E$1550,2,FALSE))</f>
        <v>0</v>
      </c>
      <c r="F212" s="13"/>
      <c r="G212" s="10"/>
    </row>
    <row r="213" spans="1:7">
      <c r="A213" s="10"/>
      <c r="B213" s="11"/>
      <c r="C213" s="10">
        <f>IF(B213=0,0,VLOOKUP(B213,ATHLETES!$A$2:$B$1550,2,FALSE))</f>
        <v>0</v>
      </c>
      <c r="D213" s="10">
        <f>IF(B213=0,0,VLOOKUP(C213,ATHLETES!$B$2:$E$1550,2,FALSE))</f>
        <v>0</v>
      </c>
      <c r="E213" s="10">
        <f>IF(B213=0,0,VLOOKUP(D213,ATHLETES!$C$2:$E$1550,2,FALSE))</f>
        <v>0</v>
      </c>
      <c r="F213" s="13"/>
      <c r="G213" s="10"/>
    </row>
    <row r="214" spans="1:7">
      <c r="A214" s="10"/>
      <c r="B214" s="11"/>
      <c r="C214" s="10">
        <f>IF(B214=0,0,VLOOKUP(B214,ATHLETES!$A$2:$B$1550,2,FALSE))</f>
        <v>0</v>
      </c>
      <c r="D214" s="10">
        <f>IF(B214=0,0,VLOOKUP(C214,ATHLETES!$B$2:$E$1550,2,FALSE))</f>
        <v>0</v>
      </c>
      <c r="E214" s="10">
        <f>IF(B214=0,0,VLOOKUP(D214,ATHLETES!$C$2:$E$1550,2,FALSE))</f>
        <v>0</v>
      </c>
      <c r="F214" s="13"/>
      <c r="G214" s="10"/>
    </row>
    <row r="215" spans="1:7">
      <c r="A215" s="10"/>
      <c r="B215" s="11"/>
      <c r="C215" s="10">
        <f>IF(B215=0,0,VLOOKUP(B215,ATHLETES!$A$2:$B$1550,2,FALSE))</f>
        <v>0</v>
      </c>
      <c r="D215" s="10">
        <f>IF(B215=0,0,VLOOKUP(C215,ATHLETES!$B$2:$E$1550,2,FALSE))</f>
        <v>0</v>
      </c>
      <c r="E215" s="10">
        <f>IF(B215=0,0,VLOOKUP(D215,ATHLETES!$C$2:$E$1550,2,FALSE))</f>
        <v>0</v>
      </c>
      <c r="F215" s="13"/>
      <c r="G215" s="10"/>
    </row>
    <row r="216" spans="1:7">
      <c r="A216" s="10"/>
      <c r="B216" s="11"/>
      <c r="C216" s="10">
        <f>IF(B216=0,0,VLOOKUP(B216,ATHLETES!$A$2:$B$1550,2,FALSE))</f>
        <v>0</v>
      </c>
      <c r="D216" s="10">
        <f>IF(B216=0,0,VLOOKUP(C216,ATHLETES!$B$2:$E$1550,2,FALSE))</f>
        <v>0</v>
      </c>
      <c r="E216" s="10">
        <f>IF(B216=0,0,VLOOKUP(D216,ATHLETES!$C$2:$E$1550,2,FALSE))</f>
        <v>0</v>
      </c>
      <c r="F216" s="13"/>
      <c r="G216" s="10"/>
    </row>
    <row r="217" spans="1:7">
      <c r="A217" s="10"/>
      <c r="B217" s="11"/>
      <c r="C217" s="10">
        <f>IF(B217=0,0,VLOOKUP(B217,ATHLETES!$A$2:$B$1550,2,FALSE))</f>
        <v>0</v>
      </c>
      <c r="D217" s="10">
        <f>IF(B217=0,0,VLOOKUP(C217,ATHLETES!$B$2:$E$1550,2,FALSE))</f>
        <v>0</v>
      </c>
      <c r="E217" s="10">
        <f>IF(B217=0,0,VLOOKUP(D217,ATHLETES!$C$2:$E$1550,2,FALSE))</f>
        <v>0</v>
      </c>
      <c r="F217" s="13"/>
      <c r="G217" s="10"/>
    </row>
    <row r="218" spans="1:7">
      <c r="A218" s="10"/>
      <c r="B218" s="11"/>
      <c r="C218" s="10">
        <f>IF(B218=0,0,VLOOKUP(B218,ATHLETES!$A$2:$B$1550,2,FALSE))</f>
        <v>0</v>
      </c>
      <c r="D218" s="10">
        <f>IF(B218=0,0,VLOOKUP(C218,ATHLETES!$B$2:$E$1550,2,FALSE))</f>
        <v>0</v>
      </c>
      <c r="E218" s="10">
        <f>IF(B218=0,0,VLOOKUP(D218,ATHLETES!$C$2:$E$1550,2,FALSE))</f>
        <v>0</v>
      </c>
      <c r="F218" s="13"/>
      <c r="G218" s="10"/>
    </row>
    <row r="219" spans="1:7">
      <c r="A219" s="10"/>
      <c r="B219" s="11"/>
      <c r="C219" s="10">
        <f>IF(B219=0,0,VLOOKUP(B219,ATHLETES!$A$2:$B$1550,2,FALSE))</f>
        <v>0</v>
      </c>
      <c r="D219" s="10">
        <f>IF(B219=0,0,VLOOKUP(C219,ATHLETES!$B$2:$E$1550,2,FALSE))</f>
        <v>0</v>
      </c>
      <c r="E219" s="10">
        <f>IF(B219=0,0,VLOOKUP(D219,ATHLETES!$C$2:$E$1550,2,FALSE))</f>
        <v>0</v>
      </c>
      <c r="F219" s="13"/>
      <c r="G219" s="10"/>
    </row>
    <row r="220" spans="1:7">
      <c r="A220" s="10"/>
      <c r="B220" s="11"/>
      <c r="C220" s="10">
        <f>IF(B220=0,0,VLOOKUP(B220,ATHLETES!$A$2:$B$1550,2,FALSE))</f>
        <v>0</v>
      </c>
      <c r="D220" s="10">
        <f>IF(B220=0,0,VLOOKUP(C220,ATHLETES!$B$2:$E$1550,2,FALSE))</f>
        <v>0</v>
      </c>
      <c r="E220" s="10">
        <f>IF(B220=0,0,VLOOKUP(D220,ATHLETES!$C$2:$E$1550,2,FALSE))</f>
        <v>0</v>
      </c>
      <c r="F220" s="13"/>
      <c r="G220" s="10"/>
    </row>
    <row r="221" spans="1:7">
      <c r="A221" s="10"/>
      <c r="B221" s="11"/>
      <c r="C221" s="10">
        <f>IF(B221=0,0,VLOOKUP(B221,ATHLETES!$A$2:$B$1550,2,FALSE))</f>
        <v>0</v>
      </c>
      <c r="D221" s="10">
        <f>IF(B221=0,0,VLOOKUP(C221,ATHLETES!$B$2:$E$1550,2,FALSE))</f>
        <v>0</v>
      </c>
      <c r="E221" s="10">
        <f>IF(B221=0,0,VLOOKUP(D221,ATHLETES!$C$2:$E$1550,2,FALSE))</f>
        <v>0</v>
      </c>
      <c r="F221" s="13"/>
      <c r="G221" s="10"/>
    </row>
    <row r="222" spans="1:7">
      <c r="A222" s="10"/>
      <c r="B222" s="11"/>
      <c r="C222" s="10">
        <f>IF(B222=0,0,VLOOKUP(B222,ATHLETES!$A$2:$B$1550,2,FALSE))</f>
        <v>0</v>
      </c>
      <c r="D222" s="10">
        <f>IF(B222=0,0,VLOOKUP(C222,ATHLETES!$B$2:$E$1550,2,FALSE))</f>
        <v>0</v>
      </c>
      <c r="E222" s="10">
        <f>IF(B222=0,0,VLOOKUP(D222,ATHLETES!$C$2:$E$1550,2,FALSE))</f>
        <v>0</v>
      </c>
      <c r="F222" s="13"/>
      <c r="G222" s="10"/>
    </row>
    <row r="223" spans="1:7">
      <c r="A223" s="10"/>
      <c r="B223" s="11"/>
      <c r="C223" s="10">
        <f>IF(B223=0,0,VLOOKUP(B223,ATHLETES!$A$2:$B$1550,2,FALSE))</f>
        <v>0</v>
      </c>
      <c r="D223" s="10">
        <f>IF(B223=0,0,VLOOKUP(C223,ATHLETES!$B$2:$E$1550,2,FALSE))</f>
        <v>0</v>
      </c>
      <c r="E223" s="10">
        <f>IF(B223=0,0,VLOOKUP(D223,ATHLETES!$C$2:$E$1550,2,FALSE))</f>
        <v>0</v>
      </c>
      <c r="F223" s="13"/>
      <c r="G223" s="10"/>
    </row>
    <row r="224" spans="1:7">
      <c r="A224" s="10"/>
      <c r="B224" s="11"/>
      <c r="C224" s="10">
        <f>IF(B224=0,0,VLOOKUP(B224,ATHLETES!$A$2:$B$1550,2,FALSE))</f>
        <v>0</v>
      </c>
      <c r="D224" s="10">
        <f>IF(B224=0,0,VLOOKUP(C224,ATHLETES!$B$2:$E$1550,2,FALSE))</f>
        <v>0</v>
      </c>
      <c r="E224" s="10">
        <f>IF(B224=0,0,VLOOKUP(D224,ATHLETES!$C$2:$E$1550,2,FALSE))</f>
        <v>0</v>
      </c>
      <c r="F224" s="13"/>
      <c r="G224" s="10"/>
    </row>
    <row r="225" spans="1:7">
      <c r="A225" s="10"/>
      <c r="B225" s="11"/>
      <c r="C225" s="10">
        <f>IF(B225=0,0,VLOOKUP(B225,ATHLETES!$A$2:$B$1550,2,FALSE))</f>
        <v>0</v>
      </c>
      <c r="D225" s="10">
        <f>IF(B225=0,0,VLOOKUP(C225,ATHLETES!$B$2:$E$1550,2,FALSE))</f>
        <v>0</v>
      </c>
      <c r="E225" s="10">
        <f>IF(B225=0,0,VLOOKUP(D225,ATHLETES!$C$2:$E$1550,2,FALSE))</f>
        <v>0</v>
      </c>
      <c r="F225" s="13"/>
      <c r="G225" s="10"/>
    </row>
    <row r="226" spans="1:7">
      <c r="A226" s="10"/>
      <c r="B226" s="11"/>
      <c r="C226" s="10">
        <f>IF(B226=0,0,VLOOKUP(B226,ATHLETES!$A$2:$B$1550,2,FALSE))</f>
        <v>0</v>
      </c>
      <c r="D226" s="10">
        <f>IF(B226=0,0,VLOOKUP(C226,ATHLETES!$B$2:$E$1550,2,FALSE))</f>
        <v>0</v>
      </c>
      <c r="E226" s="10">
        <f>IF(B226=0,0,VLOOKUP(D226,ATHLETES!$C$2:$E$1550,2,FALSE))</f>
        <v>0</v>
      </c>
      <c r="F226" s="13"/>
      <c r="G226" s="10"/>
    </row>
    <row r="227" spans="1:7">
      <c r="A227" s="10"/>
      <c r="B227" s="11"/>
      <c r="C227" s="10">
        <f>IF(B227=0,0,VLOOKUP(B227,ATHLETES!$A$2:$B$1550,2,FALSE))</f>
        <v>0</v>
      </c>
      <c r="D227" s="10">
        <f>IF(B227=0,0,VLOOKUP(C227,ATHLETES!$B$2:$E$1550,2,FALSE))</f>
        <v>0</v>
      </c>
      <c r="E227" s="10">
        <f>IF(B227=0,0,VLOOKUP(D227,ATHLETES!$C$2:$E$1550,2,FALSE))</f>
        <v>0</v>
      </c>
      <c r="F227" s="13"/>
      <c r="G227" s="10"/>
    </row>
    <row r="228" spans="1:7">
      <c r="A228" s="10"/>
      <c r="B228" s="11"/>
      <c r="C228" s="10">
        <f>IF(B228=0,0,VLOOKUP(B228,ATHLETES!$A$2:$B$1550,2,FALSE))</f>
        <v>0</v>
      </c>
      <c r="D228" s="10">
        <f>IF(B228=0,0,VLOOKUP(C228,ATHLETES!$B$2:$E$1550,2,FALSE))</f>
        <v>0</v>
      </c>
      <c r="E228" s="10">
        <f>IF(B228=0,0,VLOOKUP(D228,ATHLETES!$C$2:$E$1550,2,FALSE))</f>
        <v>0</v>
      </c>
      <c r="F228" s="13"/>
      <c r="G228" s="10"/>
    </row>
    <row r="229" spans="1:7">
      <c r="A229" s="10"/>
      <c r="B229" s="11"/>
      <c r="C229" s="10">
        <f>IF(B229=0,0,VLOOKUP(B229,ATHLETES!$A$2:$B$1550,2,FALSE))</f>
        <v>0</v>
      </c>
      <c r="D229" s="10">
        <f>IF(B229=0,0,VLOOKUP(C229,ATHLETES!$B$2:$E$1550,2,FALSE))</f>
        <v>0</v>
      </c>
      <c r="E229" s="10">
        <f>IF(B229=0,0,VLOOKUP(D229,ATHLETES!$C$2:$E$1550,2,FALSE))</f>
        <v>0</v>
      </c>
      <c r="F229" s="13"/>
      <c r="G229" s="10"/>
    </row>
    <row r="230" spans="1:7">
      <c r="A230" s="10"/>
      <c r="B230" s="11"/>
      <c r="C230" s="10">
        <f>IF(B230=0,0,VLOOKUP(B230,ATHLETES!$A$2:$B$1550,2,FALSE))</f>
        <v>0</v>
      </c>
      <c r="D230" s="10">
        <f>IF(B230=0,0,VLOOKUP(C230,ATHLETES!$B$2:$E$1550,2,FALSE))</f>
        <v>0</v>
      </c>
      <c r="E230" s="10">
        <f>IF(B230=0,0,VLOOKUP(D230,ATHLETES!$C$2:$E$1550,2,FALSE))</f>
        <v>0</v>
      </c>
      <c r="F230" s="13"/>
      <c r="G230" s="10"/>
    </row>
    <row r="231" spans="1:7">
      <c r="A231" s="10"/>
      <c r="B231" s="11"/>
      <c r="C231" s="10">
        <f>IF(B231=0,0,VLOOKUP(B231,ATHLETES!$A$2:$B$1550,2,FALSE))</f>
        <v>0</v>
      </c>
      <c r="D231" s="10">
        <f>IF(B231=0,0,VLOOKUP(C231,ATHLETES!$B$2:$E$1550,2,FALSE))</f>
        <v>0</v>
      </c>
      <c r="E231" s="10">
        <f>IF(B231=0,0,VLOOKUP(D231,ATHLETES!$C$2:$E$1550,2,FALSE))</f>
        <v>0</v>
      </c>
      <c r="F231" s="13"/>
      <c r="G231" s="10"/>
    </row>
    <row r="232" spans="1:7">
      <c r="A232" s="10"/>
      <c r="B232" s="11"/>
      <c r="C232" s="10">
        <f>IF(B232=0,0,VLOOKUP(B232,ATHLETES!$A$2:$B$1550,2,FALSE))</f>
        <v>0</v>
      </c>
      <c r="D232" s="10">
        <f>IF(B232=0,0,VLOOKUP(C232,ATHLETES!$B$2:$E$1550,2,FALSE))</f>
        <v>0</v>
      </c>
      <c r="E232" s="10">
        <f>IF(B232=0,0,VLOOKUP(D232,ATHLETES!$C$2:$E$1550,2,FALSE))</f>
        <v>0</v>
      </c>
      <c r="F232" s="13"/>
      <c r="G232" s="10"/>
    </row>
    <row r="233" spans="1:7">
      <c r="A233" s="10"/>
      <c r="B233" s="11"/>
      <c r="C233" s="10">
        <f>IF(B233=0,0,VLOOKUP(B233,ATHLETES!$A$2:$B$1550,2,FALSE))</f>
        <v>0</v>
      </c>
      <c r="D233" s="10">
        <f>IF(B233=0,0,VLOOKUP(C233,ATHLETES!$B$2:$E$1550,2,FALSE))</f>
        <v>0</v>
      </c>
      <c r="E233" s="10">
        <f>IF(B233=0,0,VLOOKUP(D233,ATHLETES!$C$2:$E$1550,2,FALSE))</f>
        <v>0</v>
      </c>
      <c r="F233" s="13"/>
      <c r="G233" s="10"/>
    </row>
    <row r="234" spans="1:7">
      <c r="A234" s="10"/>
      <c r="B234" s="11"/>
      <c r="C234" s="10">
        <f>IF(B234=0,0,VLOOKUP(B234,ATHLETES!$A$2:$B$1550,2,FALSE))</f>
        <v>0</v>
      </c>
      <c r="D234" s="10">
        <f>IF(B234=0,0,VLOOKUP(C234,ATHLETES!$B$2:$E$1550,2,FALSE))</f>
        <v>0</v>
      </c>
      <c r="E234" s="10">
        <f>IF(B234=0,0,VLOOKUP(D234,ATHLETES!$C$2:$E$1550,2,FALSE))</f>
        <v>0</v>
      </c>
      <c r="F234" s="13"/>
      <c r="G234" s="10"/>
    </row>
    <row r="235" spans="1:7">
      <c r="A235" s="10"/>
      <c r="B235" s="11"/>
      <c r="C235" s="10">
        <f>IF(B235=0,0,VLOOKUP(B235,ATHLETES!$A$2:$B$1550,2,FALSE))</f>
        <v>0</v>
      </c>
      <c r="D235" s="10">
        <f>IF(B235=0,0,VLOOKUP(C235,ATHLETES!$B$2:$E$1550,2,FALSE))</f>
        <v>0</v>
      </c>
      <c r="E235" s="10">
        <f>IF(B235=0,0,VLOOKUP(D235,ATHLETES!$C$2:$E$1550,2,FALSE))</f>
        <v>0</v>
      </c>
      <c r="F235" s="13"/>
      <c r="G235" s="10"/>
    </row>
    <row r="236" spans="1:7">
      <c r="A236" s="10"/>
      <c r="B236" s="11"/>
      <c r="C236" s="10">
        <f>IF(B236=0,0,VLOOKUP(B236,ATHLETES!$A$2:$B$1550,2,FALSE))</f>
        <v>0</v>
      </c>
      <c r="D236" s="10">
        <f>IF(B236=0,0,VLOOKUP(C236,ATHLETES!$B$2:$E$1550,2,FALSE))</f>
        <v>0</v>
      </c>
      <c r="E236" s="10">
        <f>IF(B236=0,0,VLOOKUP(D236,ATHLETES!$C$2:$E$1550,2,FALSE))</f>
        <v>0</v>
      </c>
      <c r="F236" s="13"/>
      <c r="G236" s="10"/>
    </row>
    <row r="237" spans="1:7">
      <c r="A237" s="10"/>
      <c r="B237" s="11"/>
      <c r="C237" s="10">
        <f>IF(B237=0,0,VLOOKUP(B237,ATHLETES!$A$2:$B$1550,2,FALSE))</f>
        <v>0</v>
      </c>
      <c r="D237" s="10">
        <f>IF(B237=0,0,VLOOKUP(C237,ATHLETES!$B$2:$E$1550,2,FALSE))</f>
        <v>0</v>
      </c>
      <c r="E237" s="10">
        <f>IF(B237=0,0,VLOOKUP(D237,ATHLETES!$C$2:$E$1550,2,FALSE))</f>
        <v>0</v>
      </c>
      <c r="F237" s="13"/>
      <c r="G237" s="10"/>
    </row>
    <row r="238" spans="1:7">
      <c r="A238" s="10"/>
      <c r="B238" s="11"/>
      <c r="C238" s="10">
        <f>IF(B238=0,0,VLOOKUP(B238,ATHLETES!$A$2:$B$1550,2,FALSE))</f>
        <v>0</v>
      </c>
      <c r="D238" s="10">
        <f>IF(B238=0,0,VLOOKUP(C238,ATHLETES!$B$2:$E$1550,2,FALSE))</f>
        <v>0</v>
      </c>
      <c r="E238" s="10">
        <f>IF(B238=0,0,VLOOKUP(D238,ATHLETES!$C$2:$E$1550,2,FALSE))</f>
        <v>0</v>
      </c>
      <c r="F238" s="13"/>
      <c r="G238" s="10"/>
    </row>
    <row r="239" spans="1:7">
      <c r="A239" s="10"/>
      <c r="B239" s="11"/>
      <c r="C239" s="10">
        <f>IF(B239=0,0,VLOOKUP(B239,ATHLETES!$A$2:$B$1550,2,FALSE))</f>
        <v>0</v>
      </c>
      <c r="D239" s="10">
        <f>IF(B239=0,0,VLOOKUP(C239,ATHLETES!$B$2:$E$1550,2,FALSE))</f>
        <v>0</v>
      </c>
      <c r="E239" s="10">
        <f>IF(B239=0,0,VLOOKUP(D239,ATHLETES!$C$2:$E$1550,2,FALSE))</f>
        <v>0</v>
      </c>
      <c r="F239" s="13"/>
      <c r="G239" s="10"/>
    </row>
    <row r="240" spans="1:7">
      <c r="A240" s="10"/>
      <c r="B240" s="11"/>
      <c r="C240" s="10">
        <f>IF(B240=0,0,VLOOKUP(B240,ATHLETES!$A$2:$B$1550,2,FALSE))</f>
        <v>0</v>
      </c>
      <c r="D240" s="10">
        <f>IF(B240=0,0,VLOOKUP(C240,ATHLETES!$B$2:$E$1550,2,FALSE))</f>
        <v>0</v>
      </c>
      <c r="E240" s="10">
        <f>IF(B240=0,0,VLOOKUP(D240,ATHLETES!$C$2:$E$1550,2,FALSE))</f>
        <v>0</v>
      </c>
      <c r="F240" s="13"/>
      <c r="G240" s="10"/>
    </row>
    <row r="241" spans="1:7">
      <c r="A241" s="10"/>
      <c r="B241" s="11"/>
      <c r="C241" s="10">
        <f>IF(B241=0,0,VLOOKUP(B241,ATHLETES!$A$2:$B$1550,2,FALSE))</f>
        <v>0</v>
      </c>
      <c r="D241" s="10">
        <f>IF(B241=0,0,VLOOKUP(C241,ATHLETES!$B$2:$E$1550,2,FALSE))</f>
        <v>0</v>
      </c>
      <c r="E241" s="10">
        <f>IF(B241=0,0,VLOOKUP(D241,ATHLETES!$C$2:$E$1550,2,FALSE))</f>
        <v>0</v>
      </c>
      <c r="F241" s="13"/>
      <c r="G241" s="10"/>
    </row>
    <row r="242" spans="1:7">
      <c r="A242" s="10"/>
      <c r="B242" s="11"/>
      <c r="C242" s="10">
        <f>IF(B242=0,0,VLOOKUP(B242,ATHLETES!$A$2:$B$1550,2,FALSE))</f>
        <v>0</v>
      </c>
      <c r="D242" s="10">
        <f>IF(B242=0,0,VLOOKUP(C242,ATHLETES!$B$2:$E$1550,2,FALSE))</f>
        <v>0</v>
      </c>
      <c r="E242" s="10">
        <f>IF(B242=0,0,VLOOKUP(D242,ATHLETES!$C$2:$E$1550,2,FALSE))</f>
        <v>0</v>
      </c>
      <c r="F242" s="13"/>
      <c r="G242" s="10"/>
    </row>
    <row r="243" spans="1:7">
      <c r="A243" s="10"/>
      <c r="B243" s="11"/>
      <c r="C243" s="10">
        <f>IF(B243=0,0,VLOOKUP(B243,ATHLETES!$A$2:$B$1550,2,FALSE))</f>
        <v>0</v>
      </c>
      <c r="D243" s="10">
        <f>IF(B243=0,0,VLOOKUP(C243,ATHLETES!$B$2:$E$1550,2,FALSE))</f>
        <v>0</v>
      </c>
      <c r="E243" s="10">
        <f>IF(B243=0,0,VLOOKUP(D243,ATHLETES!$C$2:$E$1550,2,FALSE))</f>
        <v>0</v>
      </c>
      <c r="F243" s="13"/>
      <c r="G243" s="10"/>
    </row>
    <row r="244" spans="1:7">
      <c r="A244" s="10"/>
      <c r="B244" s="11"/>
      <c r="C244" s="10">
        <f>IF(B244=0,0,VLOOKUP(B244,ATHLETES!$A$2:$B$1550,2,FALSE))</f>
        <v>0</v>
      </c>
      <c r="D244" s="10">
        <f>IF(B244=0,0,VLOOKUP(C244,ATHLETES!$B$2:$E$1550,2,FALSE))</f>
        <v>0</v>
      </c>
      <c r="E244" s="10">
        <f>IF(B244=0,0,VLOOKUP(D244,ATHLETES!$C$2:$E$1550,2,FALSE))</f>
        <v>0</v>
      </c>
      <c r="F244" s="13"/>
      <c r="G244" s="10"/>
    </row>
    <row r="245" spans="1:7">
      <c r="A245" s="10"/>
      <c r="B245" s="11"/>
      <c r="C245" s="10">
        <f>IF(B245=0,0,VLOOKUP(B245,ATHLETES!$A$2:$B$1550,2,FALSE))</f>
        <v>0</v>
      </c>
      <c r="D245" s="10">
        <f>IF(B245=0,0,VLOOKUP(C245,ATHLETES!$B$2:$E$1550,2,FALSE))</f>
        <v>0</v>
      </c>
      <c r="E245" s="10">
        <f>IF(B245=0,0,VLOOKUP(D245,ATHLETES!$C$2:$E$1550,2,FALSE))</f>
        <v>0</v>
      </c>
      <c r="F245" s="13"/>
      <c r="G245" s="10"/>
    </row>
    <row r="246" spans="1:7">
      <c r="A246" s="10"/>
      <c r="B246" s="11"/>
      <c r="C246" s="10">
        <f>IF(B246=0,0,VLOOKUP(B246,ATHLETES!$A$2:$B$1550,2,FALSE))</f>
        <v>0</v>
      </c>
      <c r="D246" s="10">
        <f>IF(B246=0,0,VLOOKUP(C246,ATHLETES!$B$2:$E$1550,2,FALSE))</f>
        <v>0</v>
      </c>
      <c r="E246" s="10">
        <f>IF(B246=0,0,VLOOKUP(D246,ATHLETES!$C$2:$E$1550,2,FALSE))</f>
        <v>0</v>
      </c>
      <c r="F246" s="13"/>
      <c r="G246" s="10"/>
    </row>
    <row r="247" spans="1:7">
      <c r="A247" s="10"/>
      <c r="B247" s="11"/>
      <c r="C247" s="10">
        <f>IF(B247=0,0,VLOOKUP(B247,ATHLETES!$A$2:$B$1550,2,FALSE))</f>
        <v>0</v>
      </c>
      <c r="D247" s="10">
        <f>IF(B247=0,0,VLOOKUP(C247,ATHLETES!$B$2:$E$1550,2,FALSE))</f>
        <v>0</v>
      </c>
      <c r="E247" s="10">
        <f>IF(B247=0,0,VLOOKUP(D247,ATHLETES!$C$2:$E$1550,2,FALSE))</f>
        <v>0</v>
      </c>
      <c r="F247" s="13"/>
      <c r="G247" s="10"/>
    </row>
    <row r="248" spans="1:7">
      <c r="A248" s="10"/>
      <c r="B248" s="11"/>
      <c r="C248" s="10">
        <f>IF(B248=0,0,VLOOKUP(B248,ATHLETES!$A$2:$B$1550,2,FALSE))</f>
        <v>0</v>
      </c>
      <c r="D248" s="10">
        <f>IF(B248=0,0,VLOOKUP(C248,ATHLETES!$B$2:$E$1550,2,FALSE))</f>
        <v>0</v>
      </c>
      <c r="E248" s="10">
        <f>IF(B248=0,0,VLOOKUP(D248,ATHLETES!$C$2:$E$1550,2,FALSE))</f>
        <v>0</v>
      </c>
      <c r="F248" s="13"/>
      <c r="G248" s="10"/>
    </row>
    <row r="249" spans="1:7">
      <c r="A249" s="10"/>
      <c r="B249" s="11"/>
      <c r="C249" s="10">
        <f>IF(B249=0,0,VLOOKUP(B249,ATHLETES!$A$2:$B$1550,2,FALSE))</f>
        <v>0</v>
      </c>
      <c r="D249" s="10">
        <f>IF(B249=0,0,VLOOKUP(C249,ATHLETES!$B$2:$E$1550,2,FALSE))</f>
        <v>0</v>
      </c>
      <c r="E249" s="10">
        <f>IF(B249=0,0,VLOOKUP(D249,ATHLETES!$C$2:$E$1550,2,FALSE))</f>
        <v>0</v>
      </c>
      <c r="F249" s="13"/>
      <c r="G249" s="10"/>
    </row>
    <row r="250" spans="1:7">
      <c r="A250" s="10"/>
      <c r="B250" s="11"/>
      <c r="C250" s="10">
        <f>IF(B250=0,0,VLOOKUP(B250,ATHLETES!$A$2:$B$1550,2,FALSE))</f>
        <v>0</v>
      </c>
      <c r="D250" s="10">
        <f>IF(B250=0,0,VLOOKUP(C250,ATHLETES!$B$2:$E$1550,2,FALSE))</f>
        <v>0</v>
      </c>
      <c r="E250" s="10">
        <f>IF(B250=0,0,VLOOKUP(D250,ATHLETES!$C$2:$E$1550,2,FALSE))</f>
        <v>0</v>
      </c>
      <c r="F250" s="13"/>
      <c r="G250" s="10"/>
    </row>
    <row r="251" spans="1:7">
      <c r="A251" s="10"/>
      <c r="B251" s="11"/>
      <c r="C251" s="10">
        <f>IF(B251=0,0,VLOOKUP(B251,ATHLETES!$A$2:$B$1550,2,FALSE))</f>
        <v>0</v>
      </c>
      <c r="D251" s="10">
        <f>IF(B251=0,0,VLOOKUP(C251,ATHLETES!$B$2:$E$1550,2,FALSE))</f>
        <v>0</v>
      </c>
      <c r="E251" s="10">
        <f>IF(B251=0,0,VLOOKUP(D251,ATHLETES!$C$2:$E$1550,2,FALSE))</f>
        <v>0</v>
      </c>
      <c r="F251" s="13"/>
      <c r="G251" s="10"/>
    </row>
    <row r="252" spans="1:7">
      <c r="A252" s="10"/>
      <c r="B252" s="11"/>
      <c r="C252" s="10">
        <f>IF(B252=0,0,VLOOKUP(B252,ATHLETES!$A$2:$B$1550,2,FALSE))</f>
        <v>0</v>
      </c>
      <c r="D252" s="10">
        <f>IF(B252=0,0,VLOOKUP(C252,ATHLETES!$B$2:$E$1550,2,FALSE))</f>
        <v>0</v>
      </c>
      <c r="E252" s="10">
        <f>IF(B252=0,0,VLOOKUP(D252,ATHLETES!$C$2:$E$1550,2,FALSE))</f>
        <v>0</v>
      </c>
      <c r="F252" s="13"/>
      <c r="G252" s="10"/>
    </row>
    <row r="253" spans="1:7">
      <c r="A253" s="10"/>
      <c r="B253" s="11"/>
      <c r="C253" s="10">
        <f>IF(B253=0,0,VLOOKUP(B253,ATHLETES!$A$2:$B$1550,2,FALSE))</f>
        <v>0</v>
      </c>
      <c r="D253" s="10">
        <f>IF(B253=0,0,VLOOKUP(C253,ATHLETES!$B$2:$E$1550,2,FALSE))</f>
        <v>0</v>
      </c>
      <c r="E253" s="10">
        <f>IF(B253=0,0,VLOOKUP(D253,ATHLETES!$C$2:$E$1550,2,FALSE))</f>
        <v>0</v>
      </c>
      <c r="F253" s="13"/>
      <c r="G253" s="10"/>
    </row>
    <row r="254" spans="1:7">
      <c r="A254" s="10"/>
      <c r="B254" s="11"/>
      <c r="C254" s="10">
        <f>IF(B254=0,0,VLOOKUP(B254,ATHLETES!$A$2:$B$1550,2,FALSE))</f>
        <v>0</v>
      </c>
      <c r="D254" s="10">
        <f>IF(B254=0,0,VLOOKUP(C254,ATHLETES!$B$2:$E$1550,2,FALSE))</f>
        <v>0</v>
      </c>
      <c r="E254" s="10">
        <f>IF(B254=0,0,VLOOKUP(D254,ATHLETES!$C$2:$E$1550,2,FALSE))</f>
        <v>0</v>
      </c>
      <c r="F254" s="13"/>
      <c r="G254" s="10"/>
    </row>
    <row r="255" spans="1:7">
      <c r="A255" s="10"/>
      <c r="B255" s="11"/>
      <c r="C255" s="10">
        <f>IF(B255=0,0,VLOOKUP(B255,ATHLETES!$A$2:$B$1550,2,FALSE))</f>
        <v>0</v>
      </c>
      <c r="D255" s="10">
        <f>IF(B255=0,0,VLOOKUP(C255,ATHLETES!$B$2:$E$1550,2,FALSE))</f>
        <v>0</v>
      </c>
      <c r="E255" s="10">
        <f>IF(B255=0,0,VLOOKUP(D255,ATHLETES!$C$2:$E$1550,2,FALSE))</f>
        <v>0</v>
      </c>
      <c r="F255" s="13"/>
      <c r="G255" s="10"/>
    </row>
    <row r="256" spans="1:7">
      <c r="A256" s="10"/>
      <c r="B256" s="11"/>
      <c r="C256" s="10">
        <f>IF(B256=0,0,VLOOKUP(B256,ATHLETES!$A$2:$B$1550,2,FALSE))</f>
        <v>0</v>
      </c>
      <c r="D256" s="10">
        <f>IF(B256=0,0,VLOOKUP(C256,ATHLETES!$B$2:$E$1550,2,FALSE))</f>
        <v>0</v>
      </c>
      <c r="E256" s="10">
        <f>IF(B256=0,0,VLOOKUP(D256,ATHLETES!$C$2:$E$1550,2,FALSE))</f>
        <v>0</v>
      </c>
      <c r="F256" s="13"/>
      <c r="G256" s="10"/>
    </row>
    <row r="257" spans="1:7">
      <c r="A257" s="10"/>
      <c r="B257" s="11"/>
      <c r="C257" s="10">
        <f>IF(B257=0,0,VLOOKUP(B257,ATHLETES!$A$2:$B$1550,2,FALSE))</f>
        <v>0</v>
      </c>
      <c r="D257" s="10">
        <f>IF(B257=0,0,VLOOKUP(C257,ATHLETES!$B$2:$E$1550,2,FALSE))</f>
        <v>0</v>
      </c>
      <c r="E257" s="10">
        <f>IF(B257=0,0,VLOOKUP(D257,ATHLETES!$C$2:$E$1550,2,FALSE))</f>
        <v>0</v>
      </c>
      <c r="F257" s="13"/>
      <c r="G257" s="10"/>
    </row>
    <row r="258" spans="1:7">
      <c r="A258" s="10"/>
      <c r="B258" s="11"/>
      <c r="C258" s="10">
        <f>IF(B258=0,0,VLOOKUP(B258,ATHLETES!$A$2:$B$1550,2,FALSE))</f>
        <v>0</v>
      </c>
      <c r="D258" s="10">
        <f>IF(B258=0,0,VLOOKUP(C258,ATHLETES!$B$2:$E$1550,2,FALSE))</f>
        <v>0</v>
      </c>
      <c r="E258" s="10">
        <f>IF(B258=0,0,VLOOKUP(D258,ATHLETES!$C$2:$E$1550,2,FALSE))</f>
        <v>0</v>
      </c>
      <c r="F258" s="13"/>
      <c r="G258" s="10"/>
    </row>
    <row r="259" spans="1:7">
      <c r="A259" s="10"/>
      <c r="B259" s="11"/>
      <c r="C259" s="10">
        <f>IF(B259=0,0,VLOOKUP(B259,ATHLETES!$A$2:$B$1550,2,FALSE))</f>
        <v>0</v>
      </c>
      <c r="D259" s="10">
        <f>IF(B259=0,0,VLOOKUP(C259,ATHLETES!$B$2:$E$1550,2,FALSE))</f>
        <v>0</v>
      </c>
      <c r="E259" s="10">
        <f>IF(B259=0,0,VLOOKUP(D259,ATHLETES!$C$2:$E$1550,2,FALSE))</f>
        <v>0</v>
      </c>
      <c r="F259" s="13"/>
      <c r="G259" s="10"/>
    </row>
    <row r="260" spans="1:7">
      <c r="A260" s="10"/>
      <c r="B260" s="11"/>
      <c r="C260" s="10">
        <f>IF(B260=0,0,VLOOKUP(B260,ATHLETES!$A$2:$B$1550,2,FALSE))</f>
        <v>0</v>
      </c>
      <c r="D260" s="10">
        <f>IF(B260=0,0,VLOOKUP(C260,ATHLETES!$B$2:$E$1550,2,FALSE))</f>
        <v>0</v>
      </c>
      <c r="E260" s="10">
        <f>IF(B260=0,0,VLOOKUP(D260,ATHLETES!$C$2:$E$1550,2,FALSE))</f>
        <v>0</v>
      </c>
      <c r="F260" s="13"/>
      <c r="G260" s="10"/>
    </row>
    <row r="261" spans="1:7">
      <c r="A261" s="10"/>
      <c r="B261" s="11"/>
      <c r="C261" s="10">
        <f>IF(B261=0,0,VLOOKUP(B261,ATHLETES!$A$2:$B$1550,2,FALSE))</f>
        <v>0</v>
      </c>
      <c r="D261" s="10">
        <f>IF(B261=0,0,VLOOKUP(C261,ATHLETES!$B$2:$E$1550,2,FALSE))</f>
        <v>0</v>
      </c>
      <c r="E261" s="10">
        <f>IF(B261=0,0,VLOOKUP(D261,ATHLETES!$C$2:$E$1550,2,FALSE))</f>
        <v>0</v>
      </c>
      <c r="F261" s="13"/>
      <c r="G261" s="10"/>
    </row>
    <row r="262" spans="1:7">
      <c r="A262" s="10"/>
      <c r="B262" s="11"/>
      <c r="C262" s="10">
        <f>IF(B262=0,0,VLOOKUP(B262,ATHLETES!$A$2:$B$1550,2,FALSE))</f>
        <v>0</v>
      </c>
      <c r="D262" s="10">
        <f>IF(B262=0,0,VLOOKUP(C262,ATHLETES!$B$2:$E$1550,2,FALSE))</f>
        <v>0</v>
      </c>
      <c r="E262" s="10">
        <f>IF(B262=0,0,VLOOKUP(D262,ATHLETES!$C$2:$E$1550,2,FALSE))</f>
        <v>0</v>
      </c>
      <c r="F262" s="13"/>
      <c r="G262" s="10"/>
    </row>
    <row r="263" spans="1:7">
      <c r="A263" s="10"/>
      <c r="B263" s="11"/>
      <c r="C263" s="10">
        <f>IF(B263=0,0,VLOOKUP(B263,ATHLETES!$A$2:$B$1550,2,FALSE))</f>
        <v>0</v>
      </c>
      <c r="D263" s="10">
        <f>IF(B263=0,0,VLOOKUP(C263,ATHLETES!$B$2:$E$1550,2,FALSE))</f>
        <v>0</v>
      </c>
      <c r="E263" s="10">
        <f>IF(B263=0,0,VLOOKUP(D263,ATHLETES!$C$2:$E$1550,2,FALSE))</f>
        <v>0</v>
      </c>
      <c r="F263" s="13"/>
      <c r="G263" s="10"/>
    </row>
    <row r="264" spans="1:7">
      <c r="A264" s="10"/>
      <c r="B264" s="11"/>
      <c r="C264" s="10">
        <f>IF(B264=0,0,VLOOKUP(B264,ATHLETES!$A$2:$B$1550,2,FALSE))</f>
        <v>0</v>
      </c>
      <c r="D264" s="10">
        <f>IF(B264=0,0,VLOOKUP(C264,ATHLETES!$B$2:$E$1550,2,FALSE))</f>
        <v>0</v>
      </c>
      <c r="E264" s="10">
        <f>IF(B264=0,0,VLOOKUP(D264,ATHLETES!$C$2:$E$1550,2,FALSE))</f>
        <v>0</v>
      </c>
      <c r="F264" s="13"/>
      <c r="G264" s="10"/>
    </row>
    <row r="265" spans="1:7">
      <c r="A265" s="10"/>
      <c r="B265" s="11"/>
      <c r="C265" s="10">
        <f>IF(B265=0,0,VLOOKUP(B265,ATHLETES!$A$2:$B$1550,2,FALSE))</f>
        <v>0</v>
      </c>
      <c r="D265" s="10">
        <f>IF(B265=0,0,VLOOKUP(C265,ATHLETES!$B$2:$E$1550,2,FALSE))</f>
        <v>0</v>
      </c>
      <c r="E265" s="10">
        <f>IF(B265=0,0,VLOOKUP(D265,ATHLETES!$C$2:$E$1550,2,FALSE))</f>
        <v>0</v>
      </c>
      <c r="F265" s="13"/>
      <c r="G265" s="10"/>
    </row>
    <row r="266" spans="1:7">
      <c r="A266" s="10"/>
      <c r="B266" s="11"/>
      <c r="C266" s="10">
        <f>IF(B266=0,0,VLOOKUP(B266,ATHLETES!$A$2:$B$1550,2,FALSE))</f>
        <v>0</v>
      </c>
      <c r="D266" s="10">
        <f>IF(B266=0,0,VLOOKUP(C266,ATHLETES!$B$2:$E$1550,2,FALSE))</f>
        <v>0</v>
      </c>
      <c r="E266" s="10">
        <f>IF(B266=0,0,VLOOKUP(D266,ATHLETES!$C$2:$E$1550,2,FALSE))</f>
        <v>0</v>
      </c>
      <c r="F266" s="13"/>
      <c r="G266" s="10"/>
    </row>
    <row r="267" spans="1:7">
      <c r="A267" s="10"/>
      <c r="B267" s="11"/>
      <c r="C267" s="10">
        <f>IF(B267=0,0,VLOOKUP(B267,ATHLETES!$A$2:$B$1550,2,FALSE))</f>
        <v>0</v>
      </c>
      <c r="D267" s="10">
        <f>IF(B267=0,0,VLOOKUP(C267,ATHLETES!$B$2:$E$1550,2,FALSE))</f>
        <v>0</v>
      </c>
      <c r="E267" s="10">
        <f>IF(B267=0,0,VLOOKUP(D267,ATHLETES!$C$2:$E$1550,2,FALSE))</f>
        <v>0</v>
      </c>
      <c r="F267" s="13"/>
      <c r="G267" s="10"/>
    </row>
    <row r="268" spans="1:7">
      <c r="A268" s="10"/>
      <c r="B268" s="11"/>
      <c r="C268" s="10">
        <f>IF(B268=0,0,VLOOKUP(B268,ATHLETES!$A$2:$B$1550,2,FALSE))</f>
        <v>0</v>
      </c>
      <c r="D268" s="10">
        <f>IF(B268=0,0,VLOOKUP(C268,ATHLETES!$B$2:$E$1550,2,FALSE))</f>
        <v>0</v>
      </c>
      <c r="E268" s="10">
        <f>IF(B268=0,0,VLOOKUP(D268,ATHLETES!$C$2:$E$1550,2,FALSE))</f>
        <v>0</v>
      </c>
      <c r="F268" s="13"/>
      <c r="G268" s="10"/>
    </row>
    <row r="269" spans="1:7">
      <c r="A269" s="10"/>
      <c r="B269" s="11"/>
      <c r="C269" s="10">
        <f>IF(B269=0,0,VLOOKUP(B269,ATHLETES!$A$2:$B$1550,2,FALSE))</f>
        <v>0</v>
      </c>
      <c r="D269" s="10">
        <f>IF(B269=0,0,VLOOKUP(C269,ATHLETES!$B$2:$E$1550,2,FALSE))</f>
        <v>0</v>
      </c>
      <c r="E269" s="10">
        <f>IF(B269=0,0,VLOOKUP(D269,ATHLETES!$C$2:$E$1550,2,FALSE))</f>
        <v>0</v>
      </c>
      <c r="F269" s="13"/>
      <c r="G269" s="10"/>
    </row>
    <row r="270" spans="1:7">
      <c r="A270" s="10"/>
      <c r="B270" s="11"/>
      <c r="C270" s="10">
        <f>IF(B270=0,0,VLOOKUP(B270,ATHLETES!$A$2:$B$1550,2,FALSE))</f>
        <v>0</v>
      </c>
      <c r="D270" s="10">
        <f>IF(B270=0,0,VLOOKUP(C270,ATHLETES!$B$2:$E$1550,2,FALSE))</f>
        <v>0</v>
      </c>
      <c r="E270" s="10">
        <f>IF(B270=0,0,VLOOKUP(D270,ATHLETES!$C$2:$E$1550,2,FALSE))</f>
        <v>0</v>
      </c>
      <c r="F270" s="13"/>
      <c r="G270" s="10"/>
    </row>
    <row r="271" spans="1:7">
      <c r="A271" s="10"/>
      <c r="B271" s="11"/>
      <c r="C271" s="10">
        <f>IF(B271=0,0,VLOOKUP(B271,ATHLETES!$A$2:$B$1550,2,FALSE))</f>
        <v>0</v>
      </c>
      <c r="D271" s="10">
        <f>IF(B271=0,0,VLOOKUP(C271,ATHLETES!$B$2:$E$1550,2,FALSE))</f>
        <v>0</v>
      </c>
      <c r="E271" s="10">
        <f>IF(B271=0,0,VLOOKUP(D271,ATHLETES!$C$2:$E$1550,2,FALSE))</f>
        <v>0</v>
      </c>
      <c r="F271" s="13"/>
      <c r="G271" s="10"/>
    </row>
    <row r="272" spans="1:7">
      <c r="A272" s="10"/>
      <c r="B272" s="11"/>
      <c r="C272" s="10">
        <f>IF(B272=0,0,VLOOKUP(B272,ATHLETES!$A$2:$B$1550,2,FALSE))</f>
        <v>0</v>
      </c>
      <c r="D272" s="10">
        <f>IF(B272=0,0,VLOOKUP(C272,ATHLETES!$B$2:$E$1550,2,FALSE))</f>
        <v>0</v>
      </c>
      <c r="E272" s="10">
        <f>IF(B272=0,0,VLOOKUP(D272,ATHLETES!$C$2:$E$1550,2,FALSE))</f>
        <v>0</v>
      </c>
      <c r="F272" s="13"/>
      <c r="G272" s="10"/>
    </row>
    <row r="273" spans="1:7">
      <c r="A273" s="10"/>
      <c r="B273" s="11"/>
      <c r="C273" s="10">
        <f>IF(B273=0,0,VLOOKUP(B273,ATHLETES!$A$2:$B$1550,2,FALSE))</f>
        <v>0</v>
      </c>
      <c r="D273" s="10">
        <f>IF(B273=0,0,VLOOKUP(C273,ATHLETES!$B$2:$E$1550,2,FALSE))</f>
        <v>0</v>
      </c>
      <c r="E273" s="10">
        <f>IF(B273=0,0,VLOOKUP(D273,ATHLETES!$C$2:$E$1550,2,FALSE))</f>
        <v>0</v>
      </c>
      <c r="F273" s="13"/>
      <c r="G273" s="10"/>
    </row>
    <row r="274" spans="1:7">
      <c r="A274" s="10"/>
      <c r="B274" s="11"/>
      <c r="C274" s="10">
        <f>IF(B274=0,0,VLOOKUP(B274,ATHLETES!$A$2:$B$1550,2,FALSE))</f>
        <v>0</v>
      </c>
      <c r="D274" s="10">
        <f>IF(B274=0,0,VLOOKUP(C274,ATHLETES!$B$2:$E$1550,2,FALSE))</f>
        <v>0</v>
      </c>
      <c r="E274" s="10">
        <f>IF(B274=0,0,VLOOKUP(D274,ATHLETES!$C$2:$E$1550,2,FALSE))</f>
        <v>0</v>
      </c>
      <c r="F274" s="13"/>
      <c r="G274" s="10"/>
    </row>
    <row r="275" spans="1:7">
      <c r="A275" s="10"/>
      <c r="B275" s="11"/>
      <c r="C275" s="10">
        <f>IF(B275=0,0,VLOOKUP(B275,ATHLETES!$A$2:$B$1550,2,FALSE))</f>
        <v>0</v>
      </c>
      <c r="D275" s="10">
        <f>IF(B275=0,0,VLOOKUP(C275,ATHLETES!$B$2:$E$1550,2,FALSE))</f>
        <v>0</v>
      </c>
      <c r="E275" s="10">
        <f>IF(B275=0,0,VLOOKUP(D275,ATHLETES!$C$2:$E$1550,2,FALSE))</f>
        <v>0</v>
      </c>
      <c r="F275" s="13"/>
      <c r="G275" s="10"/>
    </row>
    <row r="276" spans="1:7">
      <c r="A276" s="10"/>
      <c r="B276" s="11"/>
      <c r="C276" s="10">
        <f>IF(B276=0,0,VLOOKUP(B276,ATHLETES!$A$2:$B$1550,2,FALSE))</f>
        <v>0</v>
      </c>
      <c r="D276" s="10">
        <f>IF(B276=0,0,VLOOKUP(C276,ATHLETES!$B$2:$E$1550,2,FALSE))</f>
        <v>0</v>
      </c>
      <c r="E276" s="10">
        <f>IF(B276=0,0,VLOOKUP(D276,ATHLETES!$C$2:$E$1550,2,FALSE))</f>
        <v>0</v>
      </c>
      <c r="F276" s="13"/>
      <c r="G276" s="10"/>
    </row>
    <row r="277" spans="1:7">
      <c r="A277" s="10"/>
      <c r="B277" s="11"/>
      <c r="C277" s="10">
        <f>IF(B277=0,0,VLOOKUP(B277,ATHLETES!$A$2:$B$1550,2,FALSE))</f>
        <v>0</v>
      </c>
      <c r="D277" s="10">
        <f>IF(B277=0,0,VLOOKUP(C277,ATHLETES!$B$2:$E$1550,2,FALSE))</f>
        <v>0</v>
      </c>
      <c r="E277" s="10">
        <f>IF(B277=0,0,VLOOKUP(D277,ATHLETES!$C$2:$E$1550,2,FALSE))</f>
        <v>0</v>
      </c>
      <c r="F277" s="13"/>
      <c r="G277" s="10"/>
    </row>
    <row r="278" spans="1:7">
      <c r="A278" s="10"/>
      <c r="B278" s="11"/>
      <c r="C278" s="10">
        <f>IF(B278=0,0,VLOOKUP(B278,ATHLETES!$A$2:$B$1550,2,FALSE))</f>
        <v>0</v>
      </c>
      <c r="D278" s="10">
        <f>IF(B278=0,0,VLOOKUP(C278,ATHLETES!$B$2:$E$1550,2,FALSE))</f>
        <v>0</v>
      </c>
      <c r="E278" s="10">
        <f>IF(B278=0,0,VLOOKUP(D278,ATHLETES!$C$2:$E$1550,2,FALSE))</f>
        <v>0</v>
      </c>
      <c r="F278" s="13"/>
      <c r="G278" s="10"/>
    </row>
    <row r="279" spans="1:7">
      <c r="A279" s="10"/>
      <c r="B279" s="11"/>
      <c r="C279" s="10">
        <f>IF(B279=0,0,VLOOKUP(B279,ATHLETES!$A$2:$B$1550,2,FALSE))</f>
        <v>0</v>
      </c>
      <c r="D279" s="10">
        <f>IF(B279=0,0,VLOOKUP(C279,ATHLETES!$B$2:$E$1550,2,FALSE))</f>
        <v>0</v>
      </c>
      <c r="E279" s="10">
        <f>IF(B279=0,0,VLOOKUP(D279,ATHLETES!$C$2:$E$1550,2,FALSE))</f>
        <v>0</v>
      </c>
      <c r="F279" s="13"/>
      <c r="G279" s="10"/>
    </row>
    <row r="280" spans="1:7">
      <c r="A280" s="10"/>
      <c r="B280" s="11"/>
      <c r="C280" s="10">
        <f>IF(B280=0,0,VLOOKUP(B280,ATHLETES!$A$2:$B$1550,2,FALSE))</f>
        <v>0</v>
      </c>
      <c r="D280" s="10">
        <f>IF(B280=0,0,VLOOKUP(C280,ATHLETES!$B$2:$E$1550,2,FALSE))</f>
        <v>0</v>
      </c>
      <c r="E280" s="10">
        <f>IF(B280=0,0,VLOOKUP(D280,ATHLETES!$C$2:$E$1550,2,FALSE))</f>
        <v>0</v>
      </c>
      <c r="F280" s="13"/>
      <c r="G280" s="10"/>
    </row>
    <row r="281" spans="1:7">
      <c r="A281" s="10"/>
      <c r="B281" s="11"/>
      <c r="C281" s="10">
        <f>IF(B281=0,0,VLOOKUP(B281,ATHLETES!$A$2:$B$1550,2,FALSE))</f>
        <v>0</v>
      </c>
      <c r="D281" s="10">
        <f>IF(B281=0,0,VLOOKUP(C281,ATHLETES!$B$2:$E$1550,2,FALSE))</f>
        <v>0</v>
      </c>
      <c r="E281" s="10">
        <f>IF(B281=0,0,VLOOKUP(D281,ATHLETES!$C$2:$E$1550,2,FALSE))</f>
        <v>0</v>
      </c>
      <c r="F281" s="13"/>
      <c r="G281" s="10"/>
    </row>
    <row r="282" spans="1:7">
      <c r="A282" s="10"/>
      <c r="B282" s="11"/>
      <c r="C282" s="10">
        <f>IF(B282=0,0,VLOOKUP(B282,ATHLETES!$A$2:$B$1550,2,FALSE))</f>
        <v>0</v>
      </c>
      <c r="D282" s="10">
        <f>IF(B282=0,0,VLOOKUP(C282,ATHLETES!$B$2:$E$1550,2,FALSE))</f>
        <v>0</v>
      </c>
      <c r="E282" s="10">
        <f>IF(B282=0,0,VLOOKUP(D282,ATHLETES!$C$2:$E$1550,2,FALSE))</f>
        <v>0</v>
      </c>
      <c r="F282" s="13"/>
      <c r="G282" s="10"/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4"/>
  <sheetViews>
    <sheetView topLeftCell="A256" workbookViewId="0">
      <selection activeCell="E268" sqref="E268"/>
    </sheetView>
  </sheetViews>
  <sheetFormatPr defaultRowHeight="15"/>
  <cols>
    <col min="2" max="2" width="62" style="53" hidden="1" customWidth="1"/>
    <col min="3" max="3" width="22.85546875" style="82" customWidth="1"/>
    <col min="4" max="4" width="28" customWidth="1"/>
    <col min="5" max="5" width="19.28515625" style="1" customWidth="1"/>
  </cols>
  <sheetData>
    <row r="1" spans="1:11" ht="15.75">
      <c r="A1" s="4" t="s">
        <v>4</v>
      </c>
      <c r="B1" s="52" t="str">
        <f>C1&amp;"   "&amp;E1 &amp;"   "&amp;D1</f>
        <v>Name   Age   Club</v>
      </c>
      <c r="C1" s="74" t="s">
        <v>112</v>
      </c>
      <c r="D1" s="54" t="s">
        <v>0</v>
      </c>
      <c r="E1" s="5" t="s">
        <v>16</v>
      </c>
      <c r="F1" s="11"/>
      <c r="G1" s="11"/>
      <c r="H1" s="11"/>
      <c r="I1" s="11"/>
      <c r="J1" s="11"/>
      <c r="K1" s="11"/>
    </row>
    <row r="2" spans="1:11" ht="15.75">
      <c r="A2" s="39">
        <v>1</v>
      </c>
      <c r="B2" s="52" t="str">
        <f>C2&amp;"   "&amp;E2</f>
        <v>Daisy Abernethy    U11G</v>
      </c>
      <c r="C2" s="60" t="s">
        <v>113</v>
      </c>
      <c r="D2" s="57" t="s">
        <v>455</v>
      </c>
      <c r="E2" s="56" t="s">
        <v>95</v>
      </c>
      <c r="F2" s="41"/>
      <c r="G2" s="41"/>
      <c r="H2" s="41"/>
      <c r="I2" s="41"/>
      <c r="J2" s="40"/>
      <c r="K2" s="10"/>
    </row>
    <row r="3" spans="1:11" ht="15.75">
      <c r="A3" s="39">
        <f>A2+1</f>
        <v>2</v>
      </c>
      <c r="B3" s="52" t="str">
        <f t="shared" ref="B3:B66" si="0">C3&amp;"   "&amp;E3</f>
        <v xml:space="preserve">Lily Amor    U15G </v>
      </c>
      <c r="C3" s="60" t="s">
        <v>114</v>
      </c>
      <c r="D3" s="57" t="s">
        <v>456</v>
      </c>
      <c r="E3" s="56" t="s">
        <v>104</v>
      </c>
      <c r="F3" s="41"/>
      <c r="G3" s="41"/>
      <c r="H3" s="41"/>
      <c r="I3" s="41"/>
      <c r="J3" s="40"/>
      <c r="K3" s="40"/>
    </row>
    <row r="4" spans="1:11" ht="15.75">
      <c r="A4" s="39">
        <f t="shared" ref="A4:A67" si="1">A3+1</f>
        <v>3</v>
      </c>
      <c r="B4" s="52" t="str">
        <f t="shared" si="0"/>
        <v>Jack Amor   U15B</v>
      </c>
      <c r="C4" s="60" t="s">
        <v>115</v>
      </c>
      <c r="D4" s="57" t="s">
        <v>456</v>
      </c>
      <c r="E4" s="56" t="s">
        <v>91</v>
      </c>
      <c r="F4" s="41"/>
      <c r="G4" s="41"/>
      <c r="H4" s="41"/>
      <c r="I4" s="41"/>
      <c r="J4" s="40"/>
      <c r="K4" s="40"/>
    </row>
    <row r="5" spans="1:11" ht="15.75">
      <c r="A5" s="39">
        <f t="shared" si="1"/>
        <v>4</v>
      </c>
      <c r="B5" s="52" t="str">
        <f t="shared" si="0"/>
        <v>Rowan Austin    U20M</v>
      </c>
      <c r="C5" s="60" t="s">
        <v>116</v>
      </c>
      <c r="D5" s="57" t="s">
        <v>111</v>
      </c>
      <c r="E5" s="56" t="s">
        <v>103</v>
      </c>
      <c r="F5" s="41"/>
      <c r="G5" s="41"/>
      <c r="H5" s="41"/>
      <c r="I5" s="41"/>
      <c r="J5" s="40"/>
      <c r="K5" s="40"/>
    </row>
    <row r="6" spans="1:11" ht="15.75">
      <c r="A6" s="39">
        <f t="shared" si="1"/>
        <v>5</v>
      </c>
      <c r="B6" s="52" t="str">
        <f t="shared" si="0"/>
        <v>Olivia Bagg   U17G</v>
      </c>
      <c r="C6" s="60" t="s">
        <v>117</v>
      </c>
      <c r="D6" s="57" t="s">
        <v>107</v>
      </c>
      <c r="E6" s="56" t="s">
        <v>108</v>
      </c>
      <c r="F6" s="42"/>
      <c r="G6" s="42"/>
      <c r="H6" s="42"/>
      <c r="I6" s="42"/>
      <c r="J6" s="43"/>
      <c r="K6" s="43"/>
    </row>
    <row r="7" spans="1:11" ht="15.75">
      <c r="A7" s="39">
        <f t="shared" si="1"/>
        <v>6</v>
      </c>
      <c r="B7" s="52" t="str">
        <f t="shared" si="0"/>
        <v>Gemma Baker    U17W</v>
      </c>
      <c r="C7" s="60" t="s">
        <v>118</v>
      </c>
      <c r="D7" s="57" t="s">
        <v>457</v>
      </c>
      <c r="E7" s="56" t="s">
        <v>94</v>
      </c>
      <c r="F7" s="42"/>
      <c r="G7" s="42"/>
      <c r="H7" s="42"/>
      <c r="I7" s="42"/>
      <c r="J7" s="43"/>
      <c r="K7" s="43"/>
    </row>
    <row r="8" spans="1:11" ht="15.75">
      <c r="A8" s="39">
        <f t="shared" si="1"/>
        <v>7</v>
      </c>
      <c r="B8" s="52" t="str">
        <f t="shared" si="0"/>
        <v>Toby Baker    U15B</v>
      </c>
      <c r="C8" s="60" t="s">
        <v>119</v>
      </c>
      <c r="D8" s="57" t="s">
        <v>457</v>
      </c>
      <c r="E8" s="56" t="s">
        <v>91</v>
      </c>
      <c r="F8" s="41"/>
      <c r="G8" s="41"/>
      <c r="H8" s="41"/>
      <c r="I8" s="41"/>
      <c r="J8" s="40"/>
      <c r="K8" s="40"/>
    </row>
    <row r="9" spans="1:11" ht="15.75">
      <c r="A9" s="39">
        <f t="shared" si="1"/>
        <v>8</v>
      </c>
      <c r="B9" s="52" t="str">
        <f t="shared" si="0"/>
        <v>Shireen Balouch   U20W</v>
      </c>
      <c r="C9" s="60" t="s">
        <v>120</v>
      </c>
      <c r="D9" s="57" t="s">
        <v>458</v>
      </c>
      <c r="E9" s="56" t="s">
        <v>93</v>
      </c>
      <c r="F9" s="41"/>
      <c r="G9" s="41"/>
      <c r="H9" s="41"/>
      <c r="I9" s="41"/>
      <c r="J9" s="40"/>
      <c r="K9" s="40"/>
    </row>
    <row r="10" spans="1:11" ht="15.75">
      <c r="A10" s="39">
        <f t="shared" si="1"/>
        <v>9</v>
      </c>
      <c r="B10" s="52" t="str">
        <f t="shared" si="0"/>
        <v>Joe Banks    U15B</v>
      </c>
      <c r="C10" s="58" t="s">
        <v>121</v>
      </c>
      <c r="D10" s="58" t="s">
        <v>459</v>
      </c>
      <c r="E10" s="56" t="s">
        <v>91</v>
      </c>
      <c r="F10" s="41"/>
      <c r="G10" s="41"/>
      <c r="H10" s="41"/>
      <c r="I10" s="41"/>
      <c r="J10" s="40"/>
      <c r="K10" s="40"/>
    </row>
    <row r="11" spans="1:11" ht="15.75">
      <c r="A11" s="39">
        <f t="shared" si="1"/>
        <v>10</v>
      </c>
      <c r="B11" s="52" t="str">
        <f t="shared" si="0"/>
        <v>Sophie Bareham    U20W</v>
      </c>
      <c r="C11" s="58" t="s">
        <v>122</v>
      </c>
      <c r="D11" s="57" t="s">
        <v>111</v>
      </c>
      <c r="E11" s="56" t="s">
        <v>93</v>
      </c>
      <c r="F11" s="41"/>
      <c r="G11" s="41"/>
      <c r="H11" s="41"/>
      <c r="I11" s="41"/>
      <c r="J11" s="40"/>
      <c r="K11" s="40"/>
    </row>
    <row r="12" spans="1:11" ht="15.75">
      <c r="A12" s="39">
        <f t="shared" si="1"/>
        <v>11</v>
      </c>
      <c r="B12" s="52" t="str">
        <f t="shared" si="0"/>
        <v xml:space="preserve">Matthew Bark-Churchill    U17M </v>
      </c>
      <c r="C12" s="60" t="s">
        <v>123</v>
      </c>
      <c r="D12" s="57" t="s">
        <v>460</v>
      </c>
      <c r="E12" s="56" t="s">
        <v>98</v>
      </c>
      <c r="F12" s="41"/>
      <c r="G12" s="41"/>
      <c r="H12" s="41"/>
      <c r="I12" s="41"/>
      <c r="J12" s="40"/>
      <c r="K12" s="40"/>
    </row>
    <row r="13" spans="1:11" ht="15.75">
      <c r="A13" s="39">
        <f t="shared" si="1"/>
        <v>12</v>
      </c>
      <c r="B13" s="52" t="str">
        <f t="shared" si="0"/>
        <v>Fiona Barkley    U15G</v>
      </c>
      <c r="C13" s="60" t="s">
        <v>124</v>
      </c>
      <c r="D13" s="57" t="s">
        <v>461</v>
      </c>
      <c r="E13" s="56" t="s">
        <v>34</v>
      </c>
      <c r="F13" s="41"/>
      <c r="G13" s="41"/>
      <c r="H13" s="41"/>
      <c r="I13" s="41"/>
      <c r="J13" s="40"/>
      <c r="K13" s="40"/>
    </row>
    <row r="14" spans="1:11" ht="15.75">
      <c r="A14" s="39">
        <f t="shared" si="1"/>
        <v>13</v>
      </c>
      <c r="B14" s="52" t="str">
        <f t="shared" si="0"/>
        <v>George Beardmore    U20M</v>
      </c>
      <c r="C14" s="58" t="s">
        <v>125</v>
      </c>
      <c r="D14" s="58" t="s">
        <v>462</v>
      </c>
      <c r="E14" s="56" t="s">
        <v>103</v>
      </c>
      <c r="F14" s="41"/>
      <c r="G14" s="41"/>
      <c r="H14" s="41"/>
      <c r="I14" s="41"/>
      <c r="J14" s="40"/>
      <c r="K14" s="40"/>
    </row>
    <row r="15" spans="1:11" ht="15.75">
      <c r="A15" s="39">
        <f t="shared" si="1"/>
        <v>14</v>
      </c>
      <c r="B15" s="52" t="str">
        <f t="shared" si="0"/>
        <v>Delleah Belgrave   U15G</v>
      </c>
      <c r="C15" s="60" t="s">
        <v>126</v>
      </c>
      <c r="D15" s="59" t="s">
        <v>463</v>
      </c>
      <c r="E15" s="56" t="s">
        <v>34</v>
      </c>
      <c r="F15" s="41"/>
      <c r="G15" s="41"/>
      <c r="H15" s="41"/>
      <c r="I15" s="41"/>
      <c r="J15" s="40"/>
      <c r="K15" s="40"/>
    </row>
    <row r="16" spans="1:11" ht="15.75">
      <c r="A16" s="39">
        <f t="shared" si="1"/>
        <v>15</v>
      </c>
      <c r="B16" s="52" t="str">
        <f t="shared" si="0"/>
        <v>Laila-Jae Belgrave    U13G</v>
      </c>
      <c r="C16" s="60" t="s">
        <v>127</v>
      </c>
      <c r="D16" s="59" t="s">
        <v>463</v>
      </c>
      <c r="E16" s="56" t="s">
        <v>39</v>
      </c>
      <c r="F16" s="41"/>
      <c r="G16" s="41"/>
      <c r="H16" s="41"/>
      <c r="I16" s="41"/>
      <c r="J16" s="40"/>
      <c r="K16" s="40"/>
    </row>
    <row r="17" spans="1:11" ht="15.75">
      <c r="A17" s="39">
        <f t="shared" si="1"/>
        <v>16</v>
      </c>
      <c r="B17" s="52" t="str">
        <f t="shared" si="0"/>
        <v>Alexia Bennett-Cordy    U17W</v>
      </c>
      <c r="C17" s="58" t="s">
        <v>128</v>
      </c>
      <c r="D17" s="58" t="s">
        <v>464</v>
      </c>
      <c r="E17" s="56" t="s">
        <v>94</v>
      </c>
      <c r="F17" s="44"/>
      <c r="G17" s="44"/>
      <c r="H17" s="44"/>
      <c r="I17" s="44"/>
      <c r="J17" s="10"/>
      <c r="K17" s="10"/>
    </row>
    <row r="18" spans="1:11" ht="15.75">
      <c r="A18" s="39">
        <f t="shared" si="1"/>
        <v>17</v>
      </c>
      <c r="B18" s="52" t="str">
        <f t="shared" si="0"/>
        <v>Hermione Benton    U13G</v>
      </c>
      <c r="C18" s="60" t="s">
        <v>129</v>
      </c>
      <c r="D18" s="59" t="s">
        <v>465</v>
      </c>
      <c r="E18" s="56" t="s">
        <v>39</v>
      </c>
      <c r="F18" s="44"/>
      <c r="G18" s="44"/>
      <c r="H18" s="44"/>
      <c r="I18" s="44"/>
      <c r="J18" s="46"/>
      <c r="K18" s="10"/>
    </row>
    <row r="19" spans="1:11" ht="15.75">
      <c r="A19" s="39">
        <f t="shared" si="1"/>
        <v>18</v>
      </c>
      <c r="B19" s="52" t="str">
        <f t="shared" si="0"/>
        <v>Leon Biaggi   U17BM</v>
      </c>
      <c r="C19" s="60" t="s">
        <v>130</v>
      </c>
      <c r="D19" s="57" t="s">
        <v>466</v>
      </c>
      <c r="E19" s="56" t="s">
        <v>553</v>
      </c>
      <c r="F19" s="42"/>
      <c r="G19" s="42"/>
      <c r="H19" s="42"/>
      <c r="I19" s="42"/>
      <c r="J19" s="43"/>
      <c r="K19" s="43"/>
    </row>
    <row r="20" spans="1:11" ht="15.75">
      <c r="A20" s="39">
        <f t="shared" si="1"/>
        <v>19</v>
      </c>
      <c r="B20" s="52" t="str">
        <f t="shared" si="0"/>
        <v>Lucy Bickerton    U13G</v>
      </c>
      <c r="C20" s="58" t="s">
        <v>131</v>
      </c>
      <c r="D20" s="57" t="s">
        <v>467</v>
      </c>
      <c r="E20" s="56" t="s">
        <v>39</v>
      </c>
      <c r="F20" s="42"/>
      <c r="G20" s="42"/>
      <c r="H20" s="42"/>
      <c r="I20" s="42"/>
      <c r="J20" s="43"/>
      <c r="K20" s="43"/>
    </row>
    <row r="21" spans="1:11" ht="15.75">
      <c r="A21" s="39">
        <f t="shared" si="1"/>
        <v>20</v>
      </c>
      <c r="B21" s="52" t="str">
        <f t="shared" si="0"/>
        <v>Harry Bunkin    U11</v>
      </c>
      <c r="C21" s="60" t="s">
        <v>132</v>
      </c>
      <c r="D21" s="57" t="s">
        <v>468</v>
      </c>
      <c r="E21" s="56" t="s">
        <v>92</v>
      </c>
      <c r="F21" s="42"/>
      <c r="G21" s="42"/>
      <c r="H21" s="42"/>
      <c r="I21" s="42"/>
      <c r="J21" s="43"/>
      <c r="K21" s="43"/>
    </row>
    <row r="22" spans="1:11" ht="15.75">
      <c r="A22" s="39">
        <f t="shared" si="1"/>
        <v>21</v>
      </c>
      <c r="B22" s="52" t="str">
        <f t="shared" si="0"/>
        <v xml:space="preserve">Abigail Birch    U17(F41) </v>
      </c>
      <c r="C22" s="60" t="s">
        <v>133</v>
      </c>
      <c r="D22" s="57" t="s">
        <v>469</v>
      </c>
      <c r="E22" s="56" t="s">
        <v>554</v>
      </c>
      <c r="F22" s="42"/>
      <c r="G22" s="42"/>
      <c r="H22" s="42"/>
      <c r="I22" s="42"/>
      <c r="J22" s="43"/>
      <c r="K22" s="43"/>
    </row>
    <row r="23" spans="1:11" ht="15.75">
      <c r="A23" s="39">
        <f t="shared" si="1"/>
        <v>22</v>
      </c>
      <c r="B23" s="52" t="str">
        <f t="shared" si="0"/>
        <v>Sian Birch    U20W</v>
      </c>
      <c r="C23" s="60" t="s">
        <v>134</v>
      </c>
      <c r="D23" s="57" t="s">
        <v>469</v>
      </c>
      <c r="E23" s="56" t="s">
        <v>93</v>
      </c>
      <c r="F23" s="41"/>
      <c r="G23" s="41"/>
      <c r="H23" s="41"/>
      <c r="I23" s="41"/>
      <c r="J23" s="40"/>
      <c r="K23" s="40"/>
    </row>
    <row r="24" spans="1:11" ht="15.75">
      <c r="A24" s="39">
        <f t="shared" si="1"/>
        <v>23</v>
      </c>
      <c r="B24" s="52" t="str">
        <f t="shared" si="0"/>
        <v>Michael Biss   SM</v>
      </c>
      <c r="C24" s="60" t="s">
        <v>135</v>
      </c>
      <c r="D24" s="60" t="s">
        <v>470</v>
      </c>
      <c r="E24" s="56" t="s">
        <v>50</v>
      </c>
      <c r="F24" s="42"/>
      <c r="G24" s="42"/>
      <c r="H24" s="42"/>
      <c r="I24" s="42"/>
      <c r="J24" s="43"/>
      <c r="K24" s="43"/>
    </row>
    <row r="25" spans="1:11" ht="15.75">
      <c r="A25" s="39">
        <f t="shared" si="1"/>
        <v>24</v>
      </c>
      <c r="B25" s="52" t="str">
        <f t="shared" si="0"/>
        <v>Jenna Blundell   U20W</v>
      </c>
      <c r="C25" s="60" t="s">
        <v>136</v>
      </c>
      <c r="D25" s="57" t="s">
        <v>471</v>
      </c>
      <c r="E25" s="56" t="s">
        <v>93</v>
      </c>
      <c r="F25" s="41"/>
      <c r="G25" s="41"/>
      <c r="H25" s="41"/>
      <c r="I25" s="41"/>
      <c r="J25" s="40"/>
      <c r="K25" s="40"/>
    </row>
    <row r="26" spans="1:11" ht="15.75">
      <c r="A26" s="39">
        <f t="shared" si="1"/>
        <v>25</v>
      </c>
      <c r="B26" s="52" t="str">
        <f t="shared" si="0"/>
        <v>Val Bovell   V70</v>
      </c>
      <c r="C26" s="60" t="s">
        <v>137</v>
      </c>
      <c r="D26" s="57" t="s">
        <v>455</v>
      </c>
      <c r="E26" s="56" t="s">
        <v>555</v>
      </c>
      <c r="F26" s="41"/>
      <c r="G26" s="41"/>
      <c r="H26" s="41"/>
      <c r="I26" s="41"/>
      <c r="J26" s="40"/>
      <c r="K26" s="40"/>
    </row>
    <row r="27" spans="1:11" ht="15.75">
      <c r="A27" s="39">
        <f t="shared" si="1"/>
        <v>26</v>
      </c>
      <c r="B27" s="52" t="str">
        <f t="shared" si="0"/>
        <v xml:space="preserve">Sam Brereton   U17M </v>
      </c>
      <c r="C27" s="60" t="s">
        <v>138</v>
      </c>
      <c r="D27" s="59" t="s">
        <v>472</v>
      </c>
      <c r="E27" s="56" t="s">
        <v>98</v>
      </c>
      <c r="F27" s="42"/>
      <c r="G27" s="42"/>
      <c r="H27" s="42"/>
      <c r="I27" s="42"/>
      <c r="J27" s="43"/>
      <c r="K27" s="43"/>
    </row>
    <row r="28" spans="1:11" ht="15.75">
      <c r="A28" s="39">
        <f t="shared" si="1"/>
        <v>27</v>
      </c>
      <c r="B28" s="52" t="str">
        <f t="shared" si="0"/>
        <v>James Bridge   SM</v>
      </c>
      <c r="C28" s="60" t="s">
        <v>139</v>
      </c>
      <c r="D28" s="57" t="s">
        <v>459</v>
      </c>
      <c r="E28" s="56" t="s">
        <v>50</v>
      </c>
      <c r="F28" s="44"/>
      <c r="G28" s="44"/>
      <c r="H28" s="44"/>
      <c r="I28" s="44"/>
      <c r="J28" s="10"/>
      <c r="K28" s="10"/>
    </row>
    <row r="29" spans="1:11" ht="15.75">
      <c r="A29" s="39">
        <f t="shared" si="1"/>
        <v>28</v>
      </c>
      <c r="B29" s="52" t="str">
        <f t="shared" si="0"/>
        <v xml:space="preserve">William Brodie    U17M </v>
      </c>
      <c r="C29" s="60" t="s">
        <v>140</v>
      </c>
      <c r="D29" s="57" t="s">
        <v>473</v>
      </c>
      <c r="E29" s="56" t="s">
        <v>98</v>
      </c>
      <c r="F29" s="41"/>
      <c r="G29" s="41"/>
      <c r="H29" s="41"/>
      <c r="I29" s="41"/>
      <c r="J29" s="40"/>
      <c r="K29" s="40"/>
    </row>
    <row r="30" spans="1:11" ht="15.75">
      <c r="A30" s="39">
        <f t="shared" si="1"/>
        <v>29</v>
      </c>
      <c r="B30" s="52" t="str">
        <f t="shared" si="0"/>
        <v>Ruby Brook   U15G</v>
      </c>
      <c r="C30" s="60" t="s">
        <v>141</v>
      </c>
      <c r="D30" s="57" t="s">
        <v>474</v>
      </c>
      <c r="E30" s="56" t="s">
        <v>34</v>
      </c>
      <c r="F30" s="41"/>
      <c r="G30" s="41"/>
      <c r="H30" s="41"/>
      <c r="I30" s="41"/>
      <c r="J30" s="40"/>
      <c r="K30" s="40"/>
    </row>
    <row r="31" spans="1:11" ht="15.75">
      <c r="A31" s="39">
        <f t="shared" si="1"/>
        <v>30</v>
      </c>
      <c r="B31" s="52" t="str">
        <f t="shared" si="0"/>
        <v xml:space="preserve">Daniel Brooks   U20M </v>
      </c>
      <c r="C31" s="60" t="s">
        <v>142</v>
      </c>
      <c r="D31" s="57" t="s">
        <v>475</v>
      </c>
      <c r="E31" s="56" t="s">
        <v>100</v>
      </c>
      <c r="F31" s="44"/>
      <c r="G31" s="44"/>
      <c r="H31" s="44"/>
      <c r="I31" s="44"/>
      <c r="J31" s="46"/>
      <c r="K31" s="10"/>
    </row>
    <row r="32" spans="1:11" ht="15.75">
      <c r="A32" s="39">
        <f t="shared" si="1"/>
        <v>31</v>
      </c>
      <c r="B32" s="52" t="str">
        <f t="shared" si="0"/>
        <v>Adam Brooks    U23M</v>
      </c>
      <c r="C32" s="60" t="s">
        <v>143</v>
      </c>
      <c r="D32" s="59"/>
      <c r="E32" s="56" t="s">
        <v>556</v>
      </c>
      <c r="F32" s="42"/>
      <c r="G32" s="42"/>
      <c r="H32" s="42"/>
      <c r="I32" s="42"/>
      <c r="J32" s="43"/>
      <c r="K32" s="43"/>
    </row>
    <row r="33" spans="1:11" ht="15.75">
      <c r="A33" s="39">
        <f t="shared" si="1"/>
        <v>32</v>
      </c>
      <c r="B33" s="52" t="str">
        <f t="shared" si="0"/>
        <v>Stephanie Brooks    U17W</v>
      </c>
      <c r="C33" s="58" t="s">
        <v>144</v>
      </c>
      <c r="D33" s="57" t="s">
        <v>476</v>
      </c>
      <c r="E33" s="56" t="s">
        <v>94</v>
      </c>
      <c r="F33" s="41"/>
      <c r="G33" s="41"/>
      <c r="H33" s="41"/>
      <c r="I33" s="41"/>
      <c r="J33" s="40"/>
      <c r="K33" s="40"/>
    </row>
    <row r="34" spans="1:11" ht="15.75">
      <c r="A34" s="39">
        <f t="shared" si="1"/>
        <v>33</v>
      </c>
      <c r="B34" s="52" t="str">
        <f t="shared" si="0"/>
        <v>Lydia Brown    U15G</v>
      </c>
      <c r="C34" s="60" t="s">
        <v>145</v>
      </c>
      <c r="D34" s="57" t="s">
        <v>107</v>
      </c>
      <c r="E34" s="56" t="s">
        <v>34</v>
      </c>
      <c r="F34" s="41"/>
      <c r="G34" s="41"/>
      <c r="H34" s="41"/>
      <c r="I34" s="41"/>
      <c r="J34" s="40"/>
      <c r="K34" s="40"/>
    </row>
    <row r="35" spans="1:11" ht="15.75">
      <c r="A35" s="39">
        <f t="shared" si="1"/>
        <v>34</v>
      </c>
      <c r="B35" s="52" t="str">
        <f t="shared" si="0"/>
        <v>Charlotte Brown   U17W</v>
      </c>
      <c r="C35" s="60" t="s">
        <v>146</v>
      </c>
      <c r="D35" s="57" t="s">
        <v>477</v>
      </c>
      <c r="E35" s="56" t="s">
        <v>94</v>
      </c>
      <c r="F35" s="42"/>
      <c r="G35" s="42"/>
      <c r="H35" s="42"/>
      <c r="I35" s="42"/>
      <c r="J35" s="40"/>
      <c r="K35" s="40"/>
    </row>
    <row r="36" spans="1:11" ht="15.75">
      <c r="A36" s="39">
        <f t="shared" si="1"/>
        <v>35</v>
      </c>
      <c r="B36" s="52" t="str">
        <f t="shared" si="0"/>
        <v>Gracie Bunting    U13G</v>
      </c>
      <c r="C36" s="60" t="s">
        <v>147</v>
      </c>
      <c r="D36" s="57" t="s">
        <v>465</v>
      </c>
      <c r="E36" s="56" t="s">
        <v>39</v>
      </c>
      <c r="F36" s="44"/>
      <c r="G36" s="44"/>
      <c r="H36" s="44"/>
      <c r="I36" s="44"/>
      <c r="J36" s="46"/>
      <c r="K36" s="10"/>
    </row>
    <row r="37" spans="1:11" ht="15.75">
      <c r="A37" s="39">
        <f t="shared" si="1"/>
        <v>36</v>
      </c>
      <c r="B37" s="52" t="str">
        <f t="shared" si="0"/>
        <v>Harry Bunting   U13B</v>
      </c>
      <c r="C37" s="60" t="s">
        <v>148</v>
      </c>
      <c r="D37" s="57" t="s">
        <v>465</v>
      </c>
      <c r="E37" s="56" t="s">
        <v>37</v>
      </c>
      <c r="F37" s="42"/>
      <c r="G37" s="42"/>
      <c r="H37" s="42"/>
      <c r="I37" s="42"/>
      <c r="J37" s="43"/>
      <c r="K37" s="43"/>
    </row>
    <row r="38" spans="1:11" ht="15.75">
      <c r="A38" s="39">
        <f t="shared" si="1"/>
        <v>37</v>
      </c>
      <c r="B38" s="52" t="str">
        <f t="shared" si="0"/>
        <v>Morgan Burke   U15</v>
      </c>
      <c r="C38" s="60" t="s">
        <v>149</v>
      </c>
      <c r="D38" s="57" t="s">
        <v>465</v>
      </c>
      <c r="E38" s="56" t="s">
        <v>557</v>
      </c>
      <c r="F38" s="41"/>
      <c r="G38" s="41"/>
      <c r="H38" s="41"/>
      <c r="I38" s="41"/>
      <c r="J38" s="40"/>
      <c r="K38" s="40"/>
    </row>
    <row r="39" spans="1:11" ht="15.75">
      <c r="A39" s="39">
        <f t="shared" si="1"/>
        <v>38</v>
      </c>
      <c r="B39" s="52" t="str">
        <f t="shared" si="0"/>
        <v>Harrison Burke    U13</v>
      </c>
      <c r="C39" s="60" t="s">
        <v>150</v>
      </c>
      <c r="D39" s="57" t="s">
        <v>465</v>
      </c>
      <c r="E39" s="56" t="s">
        <v>77</v>
      </c>
      <c r="F39" s="41"/>
      <c r="G39" s="41"/>
      <c r="H39" s="41"/>
      <c r="I39" s="41"/>
      <c r="J39" s="40"/>
      <c r="K39" s="40"/>
    </row>
    <row r="40" spans="1:11" ht="15.75">
      <c r="A40" s="39">
        <f t="shared" si="1"/>
        <v>39</v>
      </c>
      <c r="B40" s="52" t="str">
        <f t="shared" si="0"/>
        <v>Tilly Burney   U15G</v>
      </c>
      <c r="C40" s="60" t="s">
        <v>151</v>
      </c>
      <c r="D40" s="60" t="s">
        <v>478</v>
      </c>
      <c r="E40" s="56" t="s">
        <v>34</v>
      </c>
      <c r="F40" s="41"/>
      <c r="G40" s="41"/>
      <c r="H40" s="41"/>
      <c r="I40" s="41"/>
      <c r="J40" s="40"/>
      <c r="K40" s="40"/>
    </row>
    <row r="41" spans="1:11" ht="15.75">
      <c r="A41" s="39">
        <f t="shared" si="1"/>
        <v>40</v>
      </c>
      <c r="B41" s="52" t="str">
        <f t="shared" si="0"/>
        <v>Georgina Burrows    U15G</v>
      </c>
      <c r="C41" s="60" t="s">
        <v>152</v>
      </c>
      <c r="D41" s="57" t="s">
        <v>479</v>
      </c>
      <c r="E41" s="56" t="s">
        <v>34</v>
      </c>
      <c r="F41" s="41"/>
      <c r="G41" s="41"/>
      <c r="H41" s="41"/>
      <c r="I41" s="41"/>
      <c r="J41" s="40"/>
      <c r="K41" s="40"/>
    </row>
    <row r="42" spans="1:11" ht="15.75">
      <c r="A42" s="39">
        <f t="shared" si="1"/>
        <v>41</v>
      </c>
      <c r="B42" s="52" t="str">
        <f t="shared" si="0"/>
        <v xml:space="preserve">Alex Burton    U17M </v>
      </c>
      <c r="C42" s="58" t="s">
        <v>153</v>
      </c>
      <c r="D42" s="58" t="s">
        <v>457</v>
      </c>
      <c r="E42" s="56" t="s">
        <v>98</v>
      </c>
      <c r="F42" s="41"/>
      <c r="G42" s="41"/>
      <c r="H42" s="41"/>
      <c r="I42" s="41"/>
      <c r="J42" s="40"/>
      <c r="K42" s="40"/>
    </row>
    <row r="43" spans="1:11" ht="15.75">
      <c r="A43" s="39">
        <f t="shared" si="1"/>
        <v>42</v>
      </c>
      <c r="B43" s="52" t="str">
        <f t="shared" si="0"/>
        <v>Hattie Byrne    U13G</v>
      </c>
      <c r="C43" s="58" t="s">
        <v>154</v>
      </c>
      <c r="D43" s="58" t="s">
        <v>456</v>
      </c>
      <c r="E43" s="56" t="s">
        <v>39</v>
      </c>
      <c r="F43" s="41"/>
      <c r="G43" s="41"/>
      <c r="H43" s="41"/>
      <c r="I43" s="41"/>
      <c r="J43" s="40"/>
      <c r="K43" s="40"/>
    </row>
    <row r="44" spans="1:11" ht="15.75">
      <c r="A44" s="39">
        <f t="shared" si="1"/>
        <v>43</v>
      </c>
      <c r="B44" s="52" t="str">
        <f t="shared" si="0"/>
        <v>Gabriel Cameron   U15B</v>
      </c>
      <c r="C44" s="58" t="s">
        <v>155</v>
      </c>
      <c r="D44" s="58" t="s">
        <v>111</v>
      </c>
      <c r="E44" s="56" t="s">
        <v>91</v>
      </c>
      <c r="F44" s="41"/>
      <c r="G44" s="41"/>
      <c r="H44" s="41"/>
      <c r="I44" s="41"/>
      <c r="J44" s="40"/>
      <c r="K44" s="40"/>
    </row>
    <row r="45" spans="1:11" ht="15.75">
      <c r="A45" s="39">
        <f t="shared" si="1"/>
        <v>44</v>
      </c>
      <c r="B45" s="52" t="str">
        <f t="shared" si="0"/>
        <v>Phoebe Card    U17W</v>
      </c>
      <c r="C45" s="58" t="s">
        <v>156</v>
      </c>
      <c r="D45" s="58" t="s">
        <v>480</v>
      </c>
      <c r="E45" s="56" t="s">
        <v>94</v>
      </c>
      <c r="F45" s="42"/>
      <c r="G45" s="42"/>
      <c r="H45" s="42"/>
      <c r="I45" s="42"/>
      <c r="J45" s="43"/>
      <c r="K45" s="43"/>
    </row>
    <row r="46" spans="1:11" ht="15.75">
      <c r="A46" s="39">
        <f t="shared" si="1"/>
        <v>45</v>
      </c>
      <c r="B46" s="52" t="str">
        <f t="shared" si="0"/>
        <v>Vivienne Card   U15G</v>
      </c>
      <c r="C46" s="60" t="s">
        <v>157</v>
      </c>
      <c r="D46" s="57" t="s">
        <v>455</v>
      </c>
      <c r="E46" s="56" t="s">
        <v>34</v>
      </c>
      <c r="F46" s="42"/>
      <c r="G46" s="42"/>
      <c r="H46" s="42"/>
      <c r="I46" s="42"/>
      <c r="J46" s="43"/>
      <c r="K46" s="43"/>
    </row>
    <row r="47" spans="1:11" ht="15.75">
      <c r="A47" s="39">
        <f t="shared" si="1"/>
        <v>46</v>
      </c>
      <c r="B47" s="52" t="str">
        <f t="shared" si="0"/>
        <v>Jay Carey   U11B</v>
      </c>
      <c r="C47" s="60" t="s">
        <v>158</v>
      </c>
      <c r="D47" s="57" t="s">
        <v>456</v>
      </c>
      <c r="E47" s="56" t="s">
        <v>90</v>
      </c>
      <c r="F47" s="44"/>
      <c r="G47" s="44"/>
      <c r="H47" s="44"/>
      <c r="I47" s="44"/>
      <c r="J47" s="10"/>
      <c r="K47" s="10"/>
    </row>
    <row r="48" spans="1:11" ht="15.75">
      <c r="A48" s="39">
        <f t="shared" si="1"/>
        <v>47</v>
      </c>
      <c r="B48" s="52" t="str">
        <f t="shared" si="0"/>
        <v>Robbie Carrick-Smith   F37</v>
      </c>
      <c r="C48" s="58" t="s">
        <v>159</v>
      </c>
      <c r="D48" s="58" t="s">
        <v>456</v>
      </c>
      <c r="E48" s="56" t="s">
        <v>558</v>
      </c>
      <c r="F48" s="41"/>
      <c r="G48" s="41"/>
      <c r="H48" s="41"/>
      <c r="I48" s="41"/>
      <c r="J48" s="40"/>
      <c r="K48" s="40"/>
    </row>
    <row r="49" spans="1:11" ht="15.75">
      <c r="A49" s="39">
        <f t="shared" si="1"/>
        <v>48</v>
      </c>
      <c r="B49" s="52" t="str">
        <f t="shared" si="0"/>
        <v xml:space="preserve">Joe Carter    U17M </v>
      </c>
      <c r="C49" s="75" t="s">
        <v>160</v>
      </c>
      <c r="D49" s="58" t="s">
        <v>457</v>
      </c>
      <c r="E49" s="56" t="s">
        <v>98</v>
      </c>
      <c r="F49" s="42"/>
      <c r="G49" s="42"/>
      <c r="H49" s="42"/>
      <c r="I49" s="42"/>
      <c r="J49" s="43"/>
      <c r="K49" s="43"/>
    </row>
    <row r="50" spans="1:11" ht="15.75">
      <c r="A50" s="39">
        <f t="shared" si="1"/>
        <v>49</v>
      </c>
      <c r="B50" s="52" t="str">
        <f t="shared" si="0"/>
        <v>Oliver Castle   U15B</v>
      </c>
      <c r="C50" s="60" t="s">
        <v>161</v>
      </c>
      <c r="D50" s="57" t="s">
        <v>455</v>
      </c>
      <c r="E50" s="56" t="s">
        <v>91</v>
      </c>
      <c r="F50" s="42"/>
      <c r="G50" s="42"/>
      <c r="H50" s="42"/>
      <c r="I50" s="42"/>
      <c r="J50" s="43"/>
      <c r="K50" s="43"/>
    </row>
    <row r="51" spans="1:11" ht="15.75">
      <c r="A51" s="39">
        <f t="shared" si="1"/>
        <v>50</v>
      </c>
      <c r="B51" s="52" t="str">
        <f t="shared" si="0"/>
        <v>Lucy Chalmers    U17W</v>
      </c>
      <c r="C51" s="58" t="s">
        <v>162</v>
      </c>
      <c r="D51" s="58" t="s">
        <v>481</v>
      </c>
      <c r="E51" s="56" t="s">
        <v>94</v>
      </c>
      <c r="F51" s="41"/>
      <c r="G51" s="41"/>
      <c r="H51" s="41"/>
      <c r="I51" s="41"/>
      <c r="J51" s="40"/>
      <c r="K51" s="40"/>
    </row>
    <row r="52" spans="1:11" ht="15.75">
      <c r="A52" s="39">
        <f t="shared" si="1"/>
        <v>51</v>
      </c>
      <c r="B52" s="52" t="str">
        <f t="shared" si="0"/>
        <v>Max Chater    U13B</v>
      </c>
      <c r="C52" s="58" t="s">
        <v>163</v>
      </c>
      <c r="D52" s="58" t="s">
        <v>465</v>
      </c>
      <c r="E52" s="56" t="s">
        <v>37</v>
      </c>
      <c r="F52" s="41"/>
      <c r="G52" s="41"/>
      <c r="H52" s="41"/>
      <c r="I52" s="41"/>
      <c r="J52" s="40"/>
      <c r="K52" s="40"/>
    </row>
    <row r="53" spans="1:11" ht="15.75">
      <c r="A53" s="39">
        <f t="shared" si="1"/>
        <v>52</v>
      </c>
      <c r="B53" s="52" t="str">
        <f t="shared" si="0"/>
        <v>Emily Churchill    U15G</v>
      </c>
      <c r="C53" s="60" t="s">
        <v>164</v>
      </c>
      <c r="D53" s="59" t="s">
        <v>466</v>
      </c>
      <c r="E53" s="56" t="s">
        <v>34</v>
      </c>
      <c r="F53" s="44"/>
      <c r="G53" s="44"/>
      <c r="H53" s="44"/>
      <c r="I53" s="44"/>
      <c r="J53" s="46"/>
      <c r="K53" s="10"/>
    </row>
    <row r="54" spans="1:11" ht="15.75">
      <c r="A54" s="39">
        <f t="shared" si="1"/>
        <v>53</v>
      </c>
      <c r="B54" s="52" t="str">
        <f t="shared" si="0"/>
        <v>Samuel Clayton    U17B</v>
      </c>
      <c r="C54" s="60" t="s">
        <v>165</v>
      </c>
      <c r="D54" s="57" t="s">
        <v>482</v>
      </c>
      <c r="E54" s="56" t="s">
        <v>96</v>
      </c>
      <c r="F54" s="41"/>
      <c r="G54" s="41"/>
      <c r="H54" s="41"/>
      <c r="I54" s="41"/>
      <c r="J54" s="40"/>
      <c r="K54" s="40"/>
    </row>
    <row r="55" spans="1:11" ht="15.75">
      <c r="A55" s="39">
        <f t="shared" si="1"/>
        <v>54</v>
      </c>
      <c r="B55" s="52" t="str">
        <f t="shared" si="0"/>
        <v>Archie Coates    U15B</v>
      </c>
      <c r="C55" s="60" t="s">
        <v>166</v>
      </c>
      <c r="D55" s="59" t="s">
        <v>468</v>
      </c>
      <c r="E55" s="56" t="s">
        <v>91</v>
      </c>
      <c r="F55" s="41"/>
      <c r="G55" s="41"/>
      <c r="H55" s="41"/>
      <c r="I55" s="41"/>
      <c r="J55" s="40"/>
      <c r="K55" s="40"/>
    </row>
    <row r="56" spans="1:11" ht="15.75">
      <c r="A56" s="39">
        <f t="shared" si="1"/>
        <v>55</v>
      </c>
      <c r="B56" s="52" t="str">
        <f t="shared" si="0"/>
        <v>Theo Cochrane   U17M</v>
      </c>
      <c r="C56" s="60" t="s">
        <v>167</v>
      </c>
      <c r="D56" s="57" t="s">
        <v>483</v>
      </c>
      <c r="E56" s="56" t="s">
        <v>2</v>
      </c>
      <c r="F56" s="42"/>
      <c r="G56" s="42"/>
      <c r="H56" s="42"/>
      <c r="I56" s="42"/>
      <c r="J56" s="43"/>
      <c r="K56" s="43"/>
    </row>
    <row r="57" spans="1:11" ht="15.75">
      <c r="A57" s="39">
        <f t="shared" si="1"/>
        <v>56</v>
      </c>
      <c r="B57" s="52" t="str">
        <f t="shared" si="0"/>
        <v>Martha Collings    U17W</v>
      </c>
      <c r="C57" s="60" t="s">
        <v>168</v>
      </c>
      <c r="D57" s="57" t="s">
        <v>484</v>
      </c>
      <c r="E57" s="56" t="s">
        <v>94</v>
      </c>
      <c r="F57" s="42"/>
      <c r="G57" s="42"/>
      <c r="H57" s="42"/>
      <c r="I57" s="42"/>
      <c r="J57" s="43"/>
      <c r="K57" s="43"/>
    </row>
    <row r="58" spans="1:11" ht="15.75">
      <c r="A58" s="39">
        <f t="shared" si="1"/>
        <v>57</v>
      </c>
      <c r="B58" s="52" t="str">
        <f t="shared" si="0"/>
        <v xml:space="preserve">Kacey Collins   U13G </v>
      </c>
      <c r="C58" s="58" t="s">
        <v>169</v>
      </c>
      <c r="D58" s="57" t="s">
        <v>111</v>
      </c>
      <c r="E58" s="56" t="s">
        <v>559</v>
      </c>
      <c r="F58" s="42"/>
      <c r="G58" s="42"/>
      <c r="H58" s="42"/>
      <c r="I58" s="42"/>
      <c r="J58" s="43"/>
      <c r="K58" s="43"/>
    </row>
    <row r="59" spans="1:11" ht="15.75">
      <c r="A59" s="39">
        <f t="shared" si="1"/>
        <v>58</v>
      </c>
      <c r="B59" s="52" t="str">
        <f t="shared" si="0"/>
        <v>Stephanie Collis   F20/SW</v>
      </c>
      <c r="C59" s="60" t="s">
        <v>170</v>
      </c>
      <c r="D59" s="57" t="s">
        <v>455</v>
      </c>
      <c r="E59" s="56" t="s">
        <v>560</v>
      </c>
      <c r="F59" s="42"/>
      <c r="G59" s="42"/>
      <c r="H59" s="42"/>
      <c r="I59" s="42"/>
      <c r="J59" s="43"/>
      <c r="K59" s="43"/>
    </row>
    <row r="60" spans="1:11" ht="15.75">
      <c r="A60" s="39">
        <f t="shared" si="1"/>
        <v>59</v>
      </c>
      <c r="B60" s="52" t="str">
        <f t="shared" si="0"/>
        <v>Melissa Cooke   SW</v>
      </c>
      <c r="C60" s="60" t="s">
        <v>171</v>
      </c>
      <c r="D60" s="57" t="s">
        <v>464</v>
      </c>
      <c r="E60" s="56" t="s">
        <v>61</v>
      </c>
      <c r="F60" s="41"/>
      <c r="G60" s="41"/>
      <c r="H60" s="41"/>
      <c r="I60" s="41"/>
      <c r="J60" s="40"/>
      <c r="K60" s="40"/>
    </row>
    <row r="61" spans="1:11" ht="15.75">
      <c r="A61" s="39">
        <f t="shared" si="1"/>
        <v>60</v>
      </c>
      <c r="B61" s="52" t="str">
        <f t="shared" si="0"/>
        <v>Lauren Cooper    SW</v>
      </c>
      <c r="C61" s="58" t="s">
        <v>172</v>
      </c>
      <c r="D61" s="57" t="s">
        <v>485</v>
      </c>
      <c r="E61" s="56" t="s">
        <v>61</v>
      </c>
      <c r="F61" s="44"/>
      <c r="G61" s="44"/>
      <c r="H61" s="44"/>
      <c r="I61" s="44"/>
      <c r="J61" s="10"/>
      <c r="K61" s="10"/>
    </row>
    <row r="62" spans="1:11" ht="15.75">
      <c r="A62" s="39">
        <f t="shared" si="1"/>
        <v>61</v>
      </c>
      <c r="B62" s="52" t="str">
        <f t="shared" si="0"/>
        <v>Connor Corbin   U15B</v>
      </c>
      <c r="C62" s="58" t="s">
        <v>173</v>
      </c>
      <c r="D62" s="58" t="s">
        <v>486</v>
      </c>
      <c r="E62" s="56" t="s">
        <v>91</v>
      </c>
      <c r="F62" s="44"/>
      <c r="G62" s="44"/>
      <c r="H62" s="11"/>
      <c r="I62" s="44"/>
      <c r="J62" s="46"/>
      <c r="K62" s="10"/>
    </row>
    <row r="63" spans="1:11" ht="15.75">
      <c r="A63" s="39">
        <f t="shared" si="1"/>
        <v>62</v>
      </c>
      <c r="B63" s="52" t="str">
        <f t="shared" si="0"/>
        <v>Grace Cottrell   SW</v>
      </c>
      <c r="C63" s="60" t="s">
        <v>174</v>
      </c>
      <c r="D63" s="60" t="s">
        <v>487</v>
      </c>
      <c r="E63" s="56" t="s">
        <v>61</v>
      </c>
      <c r="F63" s="42"/>
      <c r="G63" s="42"/>
      <c r="H63" s="42"/>
      <c r="I63" s="42"/>
      <c r="J63" s="43"/>
      <c r="K63" s="43"/>
    </row>
    <row r="64" spans="1:11" ht="15.75">
      <c r="A64" s="39">
        <f t="shared" si="1"/>
        <v>63</v>
      </c>
      <c r="B64" s="52" t="str">
        <f t="shared" si="0"/>
        <v>Iris Courtney    U15</v>
      </c>
      <c r="C64" s="58" t="s">
        <v>175</v>
      </c>
      <c r="D64" s="58" t="s">
        <v>465</v>
      </c>
      <c r="E64" s="56" t="s">
        <v>557</v>
      </c>
      <c r="F64" s="41"/>
      <c r="G64" s="41"/>
      <c r="H64" s="41"/>
      <c r="I64" s="41"/>
      <c r="J64" s="40"/>
      <c r="K64" s="40"/>
    </row>
    <row r="65" spans="1:11" ht="15.75">
      <c r="A65" s="39">
        <f t="shared" si="1"/>
        <v>64</v>
      </c>
      <c r="B65" s="52" t="str">
        <f t="shared" si="0"/>
        <v xml:space="preserve">Isabella Cox   U15G </v>
      </c>
      <c r="C65" s="60" t="s">
        <v>176</v>
      </c>
      <c r="D65" s="57" t="s">
        <v>465</v>
      </c>
      <c r="E65" s="56" t="s">
        <v>104</v>
      </c>
      <c r="F65" s="42"/>
      <c r="G65" s="42"/>
      <c r="H65" s="42"/>
      <c r="I65" s="42"/>
      <c r="J65" s="43"/>
      <c r="K65" s="43"/>
    </row>
    <row r="66" spans="1:11" ht="15.75">
      <c r="A66" s="39">
        <f t="shared" si="1"/>
        <v>65</v>
      </c>
      <c r="B66" s="52" t="str">
        <f t="shared" si="0"/>
        <v>Lucy Crossman   U17W</v>
      </c>
      <c r="C66" s="60" t="s">
        <v>177</v>
      </c>
      <c r="D66" s="57" t="s">
        <v>111</v>
      </c>
      <c r="E66" s="56" t="s">
        <v>94</v>
      </c>
      <c r="F66" s="41"/>
      <c r="G66" s="41"/>
      <c r="H66" s="41"/>
      <c r="I66" s="41"/>
      <c r="J66" s="40"/>
      <c r="K66" s="40"/>
    </row>
    <row r="67" spans="1:11" ht="15.75">
      <c r="A67" s="39">
        <f t="shared" si="1"/>
        <v>66</v>
      </c>
      <c r="B67" s="52" t="str">
        <f t="shared" ref="B67:B130" si="2">C67&amp;"   "&amp;E67</f>
        <v>Thomas Darton    U13B</v>
      </c>
      <c r="C67" s="60" t="s">
        <v>178</v>
      </c>
      <c r="D67" s="57" t="s">
        <v>488</v>
      </c>
      <c r="E67" s="56" t="s">
        <v>37</v>
      </c>
      <c r="F67" s="47"/>
      <c r="G67" s="47"/>
      <c r="H67" s="47"/>
      <c r="I67" s="11"/>
      <c r="J67" s="10"/>
      <c r="K67" s="10"/>
    </row>
    <row r="68" spans="1:11" ht="15.75">
      <c r="A68" s="39">
        <f t="shared" ref="A68:A131" si="3">A67+1</f>
        <v>67</v>
      </c>
      <c r="B68" s="52" t="str">
        <f t="shared" si="2"/>
        <v>Maddy David   U15G</v>
      </c>
      <c r="C68" s="60" t="s">
        <v>179</v>
      </c>
      <c r="D68" s="57" t="s">
        <v>455</v>
      </c>
      <c r="E68" s="56" t="s">
        <v>34</v>
      </c>
      <c r="F68" s="41"/>
      <c r="G68" s="41"/>
      <c r="H68" s="41"/>
      <c r="I68" s="41"/>
      <c r="J68" s="40"/>
      <c r="K68" s="40"/>
    </row>
    <row r="69" spans="1:11" ht="15.75">
      <c r="A69" s="39">
        <f t="shared" si="3"/>
        <v>68</v>
      </c>
      <c r="B69" s="52" t="str">
        <f t="shared" si="2"/>
        <v>Abi Davies    Sw</v>
      </c>
      <c r="C69" s="60" t="s">
        <v>180</v>
      </c>
      <c r="D69" s="59" t="s">
        <v>457</v>
      </c>
      <c r="E69" s="56" t="s">
        <v>561</v>
      </c>
      <c r="F69" s="41"/>
      <c r="G69" s="41"/>
      <c r="H69" s="41"/>
      <c r="I69" s="41"/>
      <c r="J69" s="41"/>
      <c r="K69" s="40"/>
    </row>
    <row r="70" spans="1:11" ht="15.75">
      <c r="A70" s="39">
        <f t="shared" si="3"/>
        <v>69</v>
      </c>
      <c r="B70" s="52" t="str">
        <f t="shared" si="2"/>
        <v>Daisy Davies   U13G</v>
      </c>
      <c r="C70" s="60" t="s">
        <v>181</v>
      </c>
      <c r="D70" s="57" t="s">
        <v>455</v>
      </c>
      <c r="E70" s="56" t="s">
        <v>39</v>
      </c>
      <c r="F70" s="41"/>
      <c r="G70" s="41"/>
      <c r="H70" s="41"/>
      <c r="I70" s="41"/>
      <c r="J70" s="40"/>
      <c r="K70" s="40"/>
    </row>
    <row r="71" spans="1:11" ht="15.75">
      <c r="A71" s="39">
        <f t="shared" si="3"/>
        <v>70</v>
      </c>
      <c r="B71" s="52" t="str">
        <f t="shared" si="2"/>
        <v>Henry Dawes    U13B</v>
      </c>
      <c r="C71" s="60" t="s">
        <v>182</v>
      </c>
      <c r="D71" s="57" t="s">
        <v>489</v>
      </c>
      <c r="E71" s="56" t="s">
        <v>37</v>
      </c>
      <c r="F71" s="41"/>
      <c r="G71" s="41"/>
      <c r="H71" s="41"/>
      <c r="I71" s="41"/>
      <c r="J71" s="40"/>
      <c r="K71" s="40"/>
    </row>
    <row r="72" spans="1:11" ht="15.75">
      <c r="A72" s="39">
        <f t="shared" si="3"/>
        <v>71</v>
      </c>
      <c r="B72" s="52" t="str">
        <f t="shared" si="2"/>
        <v>Naiomi Dawson    U15G</v>
      </c>
      <c r="C72" s="60" t="s">
        <v>183</v>
      </c>
      <c r="D72" s="57" t="s">
        <v>490</v>
      </c>
      <c r="E72" s="56" t="s">
        <v>34</v>
      </c>
      <c r="F72" s="42"/>
      <c r="G72" s="42"/>
      <c r="H72" s="42"/>
      <c r="I72" s="42"/>
      <c r="J72" s="43"/>
      <c r="K72" s="43"/>
    </row>
    <row r="73" spans="1:11" ht="15.75">
      <c r="A73" s="39">
        <f t="shared" si="3"/>
        <v>72</v>
      </c>
      <c r="B73" s="52" t="str">
        <f t="shared" si="2"/>
        <v xml:space="preserve">David Dawson    U17M </v>
      </c>
      <c r="C73" s="60" t="s">
        <v>184</v>
      </c>
      <c r="D73" s="57" t="s">
        <v>477</v>
      </c>
      <c r="E73" s="56" t="s">
        <v>98</v>
      </c>
      <c r="F73" s="41"/>
      <c r="G73" s="41"/>
      <c r="H73" s="41"/>
      <c r="I73" s="41"/>
      <c r="J73" s="40"/>
      <c r="K73" s="40"/>
    </row>
    <row r="74" spans="1:11" ht="15.75">
      <c r="A74" s="39">
        <f t="shared" si="3"/>
        <v>73</v>
      </c>
      <c r="B74" s="52" t="str">
        <f t="shared" si="2"/>
        <v xml:space="preserve">Jamie Day    U17M </v>
      </c>
      <c r="C74" s="60" t="s">
        <v>185</v>
      </c>
      <c r="D74" s="57" t="s">
        <v>491</v>
      </c>
      <c r="E74" s="56" t="s">
        <v>98</v>
      </c>
      <c r="F74" s="41"/>
      <c r="G74" s="41"/>
      <c r="H74" s="41"/>
      <c r="I74" s="41"/>
      <c r="J74" s="40"/>
      <c r="K74" s="40"/>
    </row>
    <row r="75" spans="1:11" ht="15.75">
      <c r="A75" s="39">
        <f t="shared" si="3"/>
        <v>74</v>
      </c>
      <c r="B75" s="52" t="str">
        <f t="shared" si="2"/>
        <v>Emma Denham    (U20)F37</v>
      </c>
      <c r="C75" s="58" t="s">
        <v>186</v>
      </c>
      <c r="D75" s="58" t="s">
        <v>456</v>
      </c>
      <c r="E75" s="56" t="s">
        <v>562</v>
      </c>
      <c r="F75" s="41"/>
      <c r="G75" s="41"/>
      <c r="H75" s="41"/>
      <c r="I75" s="41"/>
      <c r="J75" s="40"/>
      <c r="K75" s="40"/>
    </row>
    <row r="76" spans="1:11" ht="15.75">
      <c r="A76" s="39">
        <f t="shared" si="3"/>
        <v>75</v>
      </c>
      <c r="B76" s="52" t="str">
        <f t="shared" si="2"/>
        <v>Jacob Dibble    U17B</v>
      </c>
      <c r="C76" s="58" t="s">
        <v>187</v>
      </c>
      <c r="D76" s="58" t="s">
        <v>492</v>
      </c>
      <c r="E76" s="56" t="s">
        <v>96</v>
      </c>
      <c r="F76" s="41"/>
      <c r="G76" s="41"/>
      <c r="H76" s="41"/>
      <c r="I76" s="41"/>
      <c r="J76" s="40"/>
      <c r="K76" s="40"/>
    </row>
    <row r="77" spans="1:11" ht="15.75">
      <c r="A77" s="39">
        <f t="shared" si="3"/>
        <v>76</v>
      </c>
      <c r="B77" s="52" t="str">
        <f t="shared" si="2"/>
        <v>Libby Dickens    U15G</v>
      </c>
      <c r="C77" s="60" t="s">
        <v>188</v>
      </c>
      <c r="D77" s="59" t="s">
        <v>464</v>
      </c>
      <c r="E77" s="56" t="s">
        <v>34</v>
      </c>
      <c r="F77" s="41"/>
      <c r="G77" s="41"/>
      <c r="H77" s="41"/>
      <c r="I77" s="41"/>
      <c r="J77" s="40"/>
      <c r="K77" s="40"/>
    </row>
    <row r="78" spans="1:11" ht="15.75">
      <c r="A78" s="39">
        <f t="shared" si="3"/>
        <v>77</v>
      </c>
      <c r="B78" s="52" t="str">
        <f t="shared" si="2"/>
        <v xml:space="preserve">Tom Dollery    U20M </v>
      </c>
      <c r="C78" s="60" t="s">
        <v>189</v>
      </c>
      <c r="D78" s="57" t="s">
        <v>111</v>
      </c>
      <c r="E78" s="56" t="s">
        <v>100</v>
      </c>
      <c r="F78" s="42"/>
      <c r="G78" s="42"/>
      <c r="H78" s="42"/>
      <c r="I78" s="42"/>
      <c r="J78" s="43"/>
      <c r="K78" s="43"/>
    </row>
    <row r="79" spans="1:11" ht="15.75">
      <c r="A79" s="39">
        <f t="shared" si="3"/>
        <v>78</v>
      </c>
      <c r="B79" s="52" t="str">
        <f t="shared" si="2"/>
        <v>Trevor Downward   V60</v>
      </c>
      <c r="C79" s="60" t="s">
        <v>190</v>
      </c>
      <c r="D79" s="57" t="s">
        <v>493</v>
      </c>
      <c r="E79" s="56" t="s">
        <v>563</v>
      </c>
      <c r="F79" s="41"/>
      <c r="G79" s="41"/>
      <c r="H79" s="41"/>
      <c r="I79" s="41"/>
      <c r="J79" s="40"/>
      <c r="K79" s="40"/>
    </row>
    <row r="80" spans="1:11" ht="15.75">
      <c r="A80" s="39">
        <f t="shared" si="3"/>
        <v>79</v>
      </c>
      <c r="B80" s="52" t="str">
        <f t="shared" si="2"/>
        <v>Archie Dowson   U15B</v>
      </c>
      <c r="C80" s="60" t="s">
        <v>191</v>
      </c>
      <c r="D80" s="57" t="s">
        <v>111</v>
      </c>
      <c r="E80" s="56" t="s">
        <v>91</v>
      </c>
      <c r="F80" s="41"/>
      <c r="G80" s="41"/>
      <c r="H80" s="41"/>
      <c r="I80" s="41"/>
      <c r="J80" s="40"/>
      <c r="K80" s="40"/>
    </row>
    <row r="81" spans="1:11" ht="15.75">
      <c r="A81" s="39">
        <f t="shared" si="3"/>
        <v>80</v>
      </c>
      <c r="B81" s="52" t="str">
        <f t="shared" si="2"/>
        <v xml:space="preserve">Sam Dowson    U20M </v>
      </c>
      <c r="C81" s="60" t="s">
        <v>192</v>
      </c>
      <c r="D81" s="57" t="s">
        <v>111</v>
      </c>
      <c r="E81" s="56" t="s">
        <v>100</v>
      </c>
      <c r="F81" s="41"/>
      <c r="G81" s="41"/>
      <c r="H81" s="41"/>
      <c r="I81" s="41"/>
      <c r="J81" s="40"/>
      <c r="K81" s="40"/>
    </row>
    <row r="82" spans="1:11" ht="15.75">
      <c r="A82" s="39">
        <f t="shared" si="3"/>
        <v>81</v>
      </c>
      <c r="B82" s="52" t="str">
        <f t="shared" si="2"/>
        <v xml:space="preserve">Oliver D'Rozario    U17M </v>
      </c>
      <c r="C82" s="58" t="s">
        <v>193</v>
      </c>
      <c r="D82" s="58" t="s">
        <v>111</v>
      </c>
      <c r="E82" s="56" t="s">
        <v>98</v>
      </c>
      <c r="F82" s="41"/>
      <c r="G82" s="41"/>
      <c r="H82" s="41"/>
      <c r="I82" s="41"/>
      <c r="J82" s="40"/>
      <c r="K82" s="40"/>
    </row>
    <row r="83" spans="1:11" ht="15.75">
      <c r="A83" s="39">
        <f t="shared" si="3"/>
        <v>82</v>
      </c>
      <c r="B83" s="52" t="str">
        <f t="shared" si="2"/>
        <v>Lucy Durham    U20W</v>
      </c>
      <c r="C83" s="58" t="s">
        <v>194</v>
      </c>
      <c r="D83" s="58" t="s">
        <v>490</v>
      </c>
      <c r="E83" s="56" t="s">
        <v>93</v>
      </c>
      <c r="F83" s="41"/>
      <c r="G83" s="41"/>
      <c r="H83" s="41"/>
      <c r="I83" s="41"/>
      <c r="J83" s="40"/>
      <c r="K83" s="40"/>
    </row>
    <row r="84" spans="1:11" ht="15.75">
      <c r="A84" s="39">
        <f t="shared" si="3"/>
        <v>83</v>
      </c>
      <c r="B84" s="52" t="str">
        <f t="shared" si="2"/>
        <v>Orla East   U15G</v>
      </c>
      <c r="C84" s="60" t="s">
        <v>195</v>
      </c>
      <c r="D84" s="60" t="s">
        <v>494</v>
      </c>
      <c r="E84" s="56" t="s">
        <v>34</v>
      </c>
      <c r="F84" s="41"/>
      <c r="G84" s="41"/>
      <c r="H84" s="41"/>
      <c r="I84" s="41"/>
      <c r="J84" s="40"/>
      <c r="K84" s="40"/>
    </row>
    <row r="85" spans="1:11" ht="15.75">
      <c r="A85" s="39">
        <f t="shared" si="3"/>
        <v>84</v>
      </c>
      <c r="B85" s="52" t="str">
        <f t="shared" si="2"/>
        <v>Andy Faulkner   SM</v>
      </c>
      <c r="C85" s="76" t="s">
        <v>196</v>
      </c>
      <c r="D85" s="61" t="s">
        <v>456</v>
      </c>
      <c r="E85" s="66" t="s">
        <v>50</v>
      </c>
      <c r="F85" s="41"/>
      <c r="G85" s="41"/>
      <c r="H85" s="41"/>
      <c r="I85" s="41"/>
      <c r="J85" s="40"/>
      <c r="K85" s="40"/>
    </row>
    <row r="86" spans="1:11" ht="15.75">
      <c r="A86" s="39">
        <f t="shared" si="3"/>
        <v>85</v>
      </c>
      <c r="B86" s="52" t="str">
        <f t="shared" si="2"/>
        <v>Grace Fielder    U15G</v>
      </c>
      <c r="C86" s="58" t="s">
        <v>197</v>
      </c>
      <c r="D86" s="58" t="s">
        <v>111</v>
      </c>
      <c r="E86" s="56" t="s">
        <v>34</v>
      </c>
      <c r="F86" s="41"/>
      <c r="G86" s="41"/>
      <c r="H86" s="41"/>
      <c r="I86" s="41"/>
      <c r="J86" s="40"/>
      <c r="K86" s="40"/>
    </row>
    <row r="87" spans="1:11" ht="15.75">
      <c r="A87" s="39">
        <f t="shared" si="3"/>
        <v>86</v>
      </c>
      <c r="B87" s="52" t="str">
        <f t="shared" si="2"/>
        <v>George Fielder    U11B</v>
      </c>
      <c r="C87" s="58" t="s">
        <v>198</v>
      </c>
      <c r="D87" s="58" t="s">
        <v>111</v>
      </c>
      <c r="E87" s="56" t="s">
        <v>90</v>
      </c>
      <c r="F87" s="41"/>
      <c r="G87" s="41"/>
      <c r="H87" s="41"/>
      <c r="I87" s="41"/>
      <c r="J87" s="10"/>
      <c r="K87" s="40"/>
    </row>
    <row r="88" spans="1:11" ht="15.75">
      <c r="A88" s="39">
        <f t="shared" si="3"/>
        <v>87</v>
      </c>
      <c r="B88" s="52" t="str">
        <f t="shared" si="2"/>
        <v xml:space="preserve"> Finn   U11</v>
      </c>
      <c r="C88" s="77" t="s">
        <v>199</v>
      </c>
      <c r="D88" s="59"/>
      <c r="E88" s="56" t="s">
        <v>92</v>
      </c>
      <c r="F88" s="42"/>
      <c r="G88" s="42"/>
      <c r="H88" s="42"/>
      <c r="I88" s="42"/>
      <c r="J88" s="43"/>
      <c r="K88" s="43"/>
    </row>
    <row r="89" spans="1:11" ht="15.75">
      <c r="A89" s="39">
        <f t="shared" si="3"/>
        <v>88</v>
      </c>
      <c r="B89" s="52" t="str">
        <f t="shared" si="2"/>
        <v>Leyton Finn    Quad</v>
      </c>
      <c r="C89" s="62" t="s">
        <v>200</v>
      </c>
      <c r="D89" s="62" t="s">
        <v>479</v>
      </c>
      <c r="E89" s="56" t="s">
        <v>564</v>
      </c>
      <c r="F89" s="41"/>
      <c r="G89" s="41"/>
      <c r="H89" s="41"/>
      <c r="I89" s="41"/>
      <c r="J89" s="40"/>
      <c r="K89" s="40"/>
    </row>
    <row r="90" spans="1:11" ht="15.75">
      <c r="A90" s="39">
        <f t="shared" si="3"/>
        <v>89</v>
      </c>
      <c r="B90" s="52" t="str">
        <f t="shared" si="2"/>
        <v>Abigail Fisher    U15G</v>
      </c>
      <c r="C90" s="60" t="s">
        <v>201</v>
      </c>
      <c r="D90" s="57" t="s">
        <v>466</v>
      </c>
      <c r="E90" s="56" t="s">
        <v>34</v>
      </c>
      <c r="F90" s="41"/>
      <c r="G90" s="41"/>
      <c r="H90" s="41"/>
      <c r="I90" s="41"/>
      <c r="J90" s="40"/>
      <c r="K90" s="40"/>
    </row>
    <row r="91" spans="1:11" ht="15.75">
      <c r="A91" s="39">
        <f t="shared" si="3"/>
        <v>90</v>
      </c>
      <c r="B91" s="52" t="str">
        <f t="shared" si="2"/>
        <v>Jessica Fisher    U17W</v>
      </c>
      <c r="C91" s="78" t="s">
        <v>202</v>
      </c>
      <c r="D91" s="63" t="s">
        <v>111</v>
      </c>
      <c r="E91" s="67" t="s">
        <v>94</v>
      </c>
      <c r="F91" s="41"/>
      <c r="G91" s="41"/>
      <c r="H91" s="41"/>
      <c r="I91" s="41"/>
      <c r="J91" s="40"/>
      <c r="K91" s="40"/>
    </row>
    <row r="92" spans="1:11" ht="15.75">
      <c r="A92" s="39">
        <f t="shared" si="3"/>
        <v>91</v>
      </c>
      <c r="B92" s="52" t="str">
        <f t="shared" si="2"/>
        <v>Daniel Fisher    U15B</v>
      </c>
      <c r="C92" s="79" t="s">
        <v>203</v>
      </c>
      <c r="D92" s="64" t="s">
        <v>111</v>
      </c>
      <c r="E92" s="68" t="s">
        <v>91</v>
      </c>
      <c r="F92" s="41"/>
      <c r="G92" s="41"/>
      <c r="H92" s="41"/>
      <c r="I92" s="41"/>
      <c r="J92" s="40"/>
      <c r="K92" s="40"/>
    </row>
    <row r="93" spans="1:11" ht="15.75">
      <c r="A93" s="39">
        <f t="shared" si="3"/>
        <v>92</v>
      </c>
      <c r="B93" s="52" t="str">
        <f t="shared" si="2"/>
        <v>Madison Foxcroft   U17W</v>
      </c>
      <c r="C93" s="60" t="s">
        <v>204</v>
      </c>
      <c r="D93" s="57" t="s">
        <v>495</v>
      </c>
      <c r="E93" s="56" t="s">
        <v>94</v>
      </c>
      <c r="F93" s="41"/>
      <c r="G93" s="41"/>
      <c r="H93" s="41"/>
      <c r="I93" s="41"/>
      <c r="J93" s="40"/>
      <c r="K93" s="40"/>
    </row>
    <row r="94" spans="1:11" ht="15.75">
      <c r="A94" s="39">
        <f t="shared" si="3"/>
        <v>93</v>
      </c>
      <c r="B94" s="52" t="str">
        <f t="shared" si="2"/>
        <v xml:space="preserve">Eleni Francis    U15G </v>
      </c>
      <c r="C94" s="60" t="s">
        <v>205</v>
      </c>
      <c r="D94" s="57" t="s">
        <v>496</v>
      </c>
      <c r="E94" s="56" t="s">
        <v>104</v>
      </c>
      <c r="F94" s="41"/>
      <c r="G94" s="41"/>
      <c r="H94" s="41"/>
      <c r="I94" s="41"/>
      <c r="J94" s="40"/>
      <c r="K94" s="40"/>
    </row>
    <row r="95" spans="1:11" ht="15.75">
      <c r="A95" s="39">
        <f t="shared" si="3"/>
        <v>94</v>
      </c>
      <c r="B95" s="52" t="str">
        <f t="shared" si="2"/>
        <v>Joshua Fricker   U13B</v>
      </c>
      <c r="C95" s="60" t="s">
        <v>206</v>
      </c>
      <c r="D95" s="57" t="s">
        <v>465</v>
      </c>
      <c r="E95" s="56" t="s">
        <v>37</v>
      </c>
      <c r="F95" s="41"/>
      <c r="G95" s="41"/>
      <c r="H95" s="41"/>
      <c r="I95" s="41"/>
      <c r="J95" s="40"/>
      <c r="K95" s="40"/>
    </row>
    <row r="96" spans="1:11" ht="15.75">
      <c r="A96" s="39">
        <f t="shared" si="3"/>
        <v>95</v>
      </c>
      <c r="B96" s="52" t="str">
        <f t="shared" si="2"/>
        <v>Zachary Fricker    U11</v>
      </c>
      <c r="C96" s="60" t="s">
        <v>207</v>
      </c>
      <c r="D96" s="57" t="s">
        <v>465</v>
      </c>
      <c r="E96" s="56" t="s">
        <v>92</v>
      </c>
      <c r="F96" s="41"/>
      <c r="G96" s="41"/>
      <c r="H96" s="41"/>
      <c r="I96" s="41"/>
      <c r="J96" s="40"/>
      <c r="K96" s="40"/>
    </row>
    <row r="97" spans="1:11" ht="15.75">
      <c r="A97" s="39">
        <f t="shared" si="3"/>
        <v>96</v>
      </c>
      <c r="B97" s="52" t="str">
        <f t="shared" si="2"/>
        <v xml:space="preserve">Ben Game    U17M </v>
      </c>
      <c r="C97" s="60" t="s">
        <v>208</v>
      </c>
      <c r="D97" s="57" t="s">
        <v>457</v>
      </c>
      <c r="E97" s="56" t="s">
        <v>98</v>
      </c>
      <c r="F97" s="41"/>
      <c r="G97" s="41"/>
      <c r="H97" s="41"/>
      <c r="I97" s="41"/>
      <c r="J97" s="40"/>
      <c r="K97" s="40"/>
    </row>
    <row r="98" spans="1:11" ht="15.75">
      <c r="A98" s="39">
        <f t="shared" si="3"/>
        <v>97</v>
      </c>
      <c r="B98" s="52" t="str">
        <f t="shared" si="2"/>
        <v>Luke Game    U15B</v>
      </c>
      <c r="C98" s="60" t="s">
        <v>209</v>
      </c>
      <c r="D98" s="57" t="s">
        <v>457</v>
      </c>
      <c r="E98" s="56" t="s">
        <v>91</v>
      </c>
      <c r="F98" s="41"/>
      <c r="G98" s="41"/>
      <c r="H98" s="41"/>
      <c r="I98" s="41"/>
      <c r="J98" s="40"/>
      <c r="K98" s="40"/>
    </row>
    <row r="99" spans="1:11" ht="15.75">
      <c r="A99" s="39">
        <f t="shared" si="3"/>
        <v>98</v>
      </c>
      <c r="B99" s="52" t="str">
        <f t="shared" si="2"/>
        <v>Owen Garrett   U13B</v>
      </c>
      <c r="C99" s="58" t="s">
        <v>210</v>
      </c>
      <c r="D99" s="58" t="s">
        <v>464</v>
      </c>
      <c r="E99" s="56" t="s">
        <v>37</v>
      </c>
      <c r="F99" s="41"/>
      <c r="G99" s="41"/>
      <c r="H99" s="41"/>
      <c r="I99" s="41"/>
      <c r="J99" s="40"/>
      <c r="K99" s="40"/>
    </row>
    <row r="100" spans="1:11" ht="15.75">
      <c r="A100" s="39">
        <f t="shared" si="3"/>
        <v>99</v>
      </c>
      <c r="B100" s="52" t="str">
        <f t="shared" si="2"/>
        <v>Charlotte Garrett   U17W</v>
      </c>
      <c r="C100" s="60" t="s">
        <v>211</v>
      </c>
      <c r="D100" s="60" t="s">
        <v>497</v>
      </c>
      <c r="E100" s="56" t="s">
        <v>94</v>
      </c>
      <c r="F100" s="41"/>
      <c r="G100" s="41"/>
      <c r="H100" s="41"/>
      <c r="I100" s="41"/>
      <c r="J100" s="40"/>
      <c r="K100" s="40"/>
    </row>
    <row r="101" spans="1:11" ht="15.75">
      <c r="A101" s="39">
        <f t="shared" si="3"/>
        <v>100</v>
      </c>
      <c r="B101" s="52" t="str">
        <f t="shared" si="2"/>
        <v>Oscar Gascoyne   U11</v>
      </c>
      <c r="C101" s="60" t="s">
        <v>212</v>
      </c>
      <c r="D101" s="57" t="s">
        <v>492</v>
      </c>
      <c r="E101" s="56" t="s">
        <v>92</v>
      </c>
      <c r="F101" s="41"/>
      <c r="G101" s="41"/>
      <c r="H101" s="41"/>
      <c r="I101" s="41"/>
      <c r="J101" s="40"/>
      <c r="K101" s="40"/>
    </row>
    <row r="102" spans="1:11" ht="15.75">
      <c r="A102" s="39">
        <f t="shared" si="3"/>
        <v>101</v>
      </c>
      <c r="B102" s="52" t="str">
        <f t="shared" si="2"/>
        <v>Willa Gibb   U17W</v>
      </c>
      <c r="C102" s="60" t="s">
        <v>213</v>
      </c>
      <c r="D102" s="57" t="s">
        <v>488</v>
      </c>
      <c r="E102" s="56" t="s">
        <v>94</v>
      </c>
      <c r="F102" s="42"/>
      <c r="G102" s="42"/>
      <c r="H102" s="42"/>
      <c r="I102" s="42"/>
      <c r="J102" s="40"/>
      <c r="K102" s="40"/>
    </row>
    <row r="103" spans="1:11" ht="15.75">
      <c r="A103" s="39">
        <f t="shared" si="3"/>
        <v>102</v>
      </c>
      <c r="B103" s="52" t="str">
        <f t="shared" si="2"/>
        <v>Ci Gifford-Groves   U17</v>
      </c>
      <c r="C103" s="58" t="s">
        <v>214</v>
      </c>
      <c r="D103" s="58" t="s">
        <v>498</v>
      </c>
      <c r="E103" s="56" t="s">
        <v>102</v>
      </c>
      <c r="F103" s="44"/>
      <c r="G103" s="44"/>
      <c r="H103" s="44"/>
      <c r="I103" s="46"/>
      <c r="J103" s="10"/>
      <c r="K103" s="10"/>
    </row>
    <row r="104" spans="1:11" ht="15.75">
      <c r="A104" s="39">
        <f t="shared" si="3"/>
        <v>103</v>
      </c>
      <c r="B104" s="52" t="str">
        <f t="shared" si="2"/>
        <v>Cales Gifford-Groves   U11</v>
      </c>
      <c r="C104" s="75" t="s">
        <v>215</v>
      </c>
      <c r="D104" s="58" t="s">
        <v>498</v>
      </c>
      <c r="E104" s="56" t="s">
        <v>92</v>
      </c>
      <c r="F104" s="41"/>
      <c r="G104" s="41"/>
      <c r="H104" s="41"/>
      <c r="I104" s="41"/>
      <c r="J104" s="40"/>
      <c r="K104" s="40"/>
    </row>
    <row r="105" spans="1:11" ht="15.75">
      <c r="A105" s="39">
        <f t="shared" si="3"/>
        <v>104</v>
      </c>
      <c r="B105" s="52" t="str">
        <f t="shared" si="2"/>
        <v>Ashton Gifford Groves    U13B</v>
      </c>
      <c r="C105" s="75" t="s">
        <v>216</v>
      </c>
      <c r="D105" s="58" t="s">
        <v>498</v>
      </c>
      <c r="E105" s="56" t="s">
        <v>37</v>
      </c>
      <c r="F105" s="41"/>
      <c r="G105" s="41"/>
      <c r="H105" s="41"/>
      <c r="I105" s="41"/>
      <c r="J105" s="40"/>
      <c r="K105" s="40"/>
    </row>
    <row r="106" spans="1:11" ht="15.75">
      <c r="A106" s="39">
        <f t="shared" si="3"/>
        <v>105</v>
      </c>
      <c r="B106" s="52" t="str">
        <f t="shared" si="2"/>
        <v>Andrea Gilbert   U20W</v>
      </c>
      <c r="C106" s="60" t="s">
        <v>217</v>
      </c>
      <c r="D106" s="57" t="s">
        <v>111</v>
      </c>
      <c r="E106" s="56" t="s">
        <v>93</v>
      </c>
      <c r="F106" s="41"/>
      <c r="G106" s="41"/>
      <c r="H106" s="41"/>
      <c r="I106" s="41"/>
      <c r="J106" s="40"/>
      <c r="K106" s="40"/>
    </row>
    <row r="107" spans="1:11" ht="15.75">
      <c r="A107" s="39">
        <f t="shared" si="3"/>
        <v>106</v>
      </c>
      <c r="B107" s="52" t="str">
        <f t="shared" si="2"/>
        <v>Kurt Gilbert    U17M</v>
      </c>
      <c r="C107" s="60" t="s">
        <v>218</v>
      </c>
      <c r="D107" s="57" t="s">
        <v>111</v>
      </c>
      <c r="E107" s="56" t="s">
        <v>2</v>
      </c>
      <c r="F107" s="41"/>
      <c r="G107" s="41"/>
      <c r="H107" s="41"/>
      <c r="I107" s="41"/>
      <c r="J107" s="40"/>
      <c r="K107" s="40"/>
    </row>
    <row r="108" spans="1:11" ht="15.75">
      <c r="A108" s="39">
        <f t="shared" si="3"/>
        <v>107</v>
      </c>
      <c r="B108" s="52" t="str">
        <f t="shared" si="2"/>
        <v>Sophie Gillard   U15G</v>
      </c>
      <c r="C108" s="60" t="s">
        <v>219</v>
      </c>
      <c r="D108" s="57" t="s">
        <v>455</v>
      </c>
      <c r="E108" s="56" t="s">
        <v>34</v>
      </c>
      <c r="F108" s="42"/>
      <c r="G108" s="42"/>
      <c r="H108" s="42"/>
      <c r="I108" s="42"/>
      <c r="J108" s="43"/>
      <c r="K108" s="43"/>
    </row>
    <row r="109" spans="1:11" ht="15.75">
      <c r="A109" s="39">
        <f t="shared" si="3"/>
        <v>108</v>
      </c>
      <c r="B109" s="52" t="str">
        <f t="shared" si="2"/>
        <v>Abi Gillard    U13G</v>
      </c>
      <c r="C109" s="60" t="s">
        <v>220</v>
      </c>
      <c r="D109" s="57" t="s">
        <v>455</v>
      </c>
      <c r="E109" s="56" t="s">
        <v>39</v>
      </c>
      <c r="F109" s="41"/>
      <c r="G109" s="41"/>
      <c r="H109" s="41"/>
      <c r="I109" s="41"/>
      <c r="J109" s="40"/>
      <c r="K109" s="40"/>
    </row>
    <row r="110" spans="1:11" ht="15.75">
      <c r="A110" s="39">
        <f t="shared" si="3"/>
        <v>109</v>
      </c>
      <c r="B110" s="52" t="str">
        <f t="shared" si="2"/>
        <v>Jim Gillespie    V50M</v>
      </c>
      <c r="C110" s="60" t="s">
        <v>221</v>
      </c>
      <c r="D110" s="57" t="s">
        <v>499</v>
      </c>
      <c r="E110" s="56" t="s">
        <v>565</v>
      </c>
      <c r="F110" s="41"/>
      <c r="G110" s="41"/>
      <c r="H110" s="41"/>
      <c r="I110" s="41"/>
      <c r="J110" s="40"/>
      <c r="K110" s="40"/>
    </row>
    <row r="111" spans="1:11" ht="15.75">
      <c r="A111" s="39">
        <f t="shared" si="3"/>
        <v>110</v>
      </c>
      <c r="B111" s="52" t="str">
        <f t="shared" si="2"/>
        <v>Toby Glass   SM</v>
      </c>
      <c r="C111" s="60" t="s">
        <v>222</v>
      </c>
      <c r="D111" s="59" t="s">
        <v>500</v>
      </c>
      <c r="E111" s="56" t="s">
        <v>50</v>
      </c>
      <c r="F111" s="41"/>
      <c r="G111" s="41"/>
      <c r="H111" s="41"/>
      <c r="I111" s="41"/>
      <c r="J111" s="40"/>
      <c r="K111" s="40"/>
    </row>
    <row r="112" spans="1:11" ht="15.75">
      <c r="A112" s="39">
        <f t="shared" si="3"/>
        <v>111</v>
      </c>
      <c r="B112" s="52" t="str">
        <f t="shared" si="2"/>
        <v>Daisy Glover   U11G</v>
      </c>
      <c r="C112" s="60" t="s">
        <v>223</v>
      </c>
      <c r="D112" s="60" t="s">
        <v>501</v>
      </c>
      <c r="E112" s="56" t="s">
        <v>95</v>
      </c>
      <c r="F112" s="41"/>
      <c r="G112" s="41"/>
      <c r="H112" s="41"/>
      <c r="I112" s="41"/>
      <c r="J112" s="40"/>
      <c r="K112" s="40"/>
    </row>
    <row r="113" spans="1:11" ht="15.75">
      <c r="A113" s="39">
        <f t="shared" si="3"/>
        <v>112</v>
      </c>
      <c r="B113" s="52" t="str">
        <f t="shared" si="2"/>
        <v>Bradley Glover   U15B</v>
      </c>
      <c r="C113" s="76" t="s">
        <v>224</v>
      </c>
      <c r="D113" s="61" t="s">
        <v>456</v>
      </c>
      <c r="E113" s="66" t="s">
        <v>91</v>
      </c>
      <c r="F113" s="41"/>
      <c r="G113" s="41"/>
      <c r="H113" s="41"/>
      <c r="I113" s="41"/>
      <c r="J113" s="10"/>
      <c r="K113" s="40"/>
    </row>
    <row r="114" spans="1:11" ht="15.75">
      <c r="A114" s="39">
        <f t="shared" si="3"/>
        <v>113</v>
      </c>
      <c r="B114" s="52" t="str">
        <f t="shared" si="2"/>
        <v>Joe Goodwin   U17M</v>
      </c>
      <c r="C114" s="60" t="s">
        <v>225</v>
      </c>
      <c r="D114" s="57" t="s">
        <v>465</v>
      </c>
      <c r="E114" s="56" t="s">
        <v>2</v>
      </c>
      <c r="F114" s="44"/>
      <c r="G114" s="44"/>
      <c r="H114" s="44"/>
      <c r="I114" s="44"/>
      <c r="J114" s="46"/>
      <c r="K114" s="10"/>
    </row>
    <row r="115" spans="1:11" ht="15.75">
      <c r="A115" s="39">
        <f t="shared" si="3"/>
        <v>114</v>
      </c>
      <c r="B115" s="52" t="str">
        <f t="shared" si="2"/>
        <v>Lizzy Gourlay    SW</v>
      </c>
      <c r="C115" s="58" t="s">
        <v>747</v>
      </c>
      <c r="D115" s="58" t="s">
        <v>486</v>
      </c>
      <c r="E115" s="56" t="s">
        <v>61</v>
      </c>
      <c r="F115" s="41"/>
      <c r="G115" s="41"/>
      <c r="H115" s="41"/>
      <c r="I115" s="41"/>
      <c r="J115" s="40"/>
      <c r="K115" s="40"/>
    </row>
    <row r="116" spans="1:11" ht="15.75">
      <c r="A116" s="39">
        <f t="shared" si="3"/>
        <v>115</v>
      </c>
      <c r="B116" s="52" t="str">
        <f t="shared" si="2"/>
        <v>Jayden Gray   U11</v>
      </c>
      <c r="C116" s="60" t="s">
        <v>226</v>
      </c>
      <c r="D116" s="57" t="s">
        <v>502</v>
      </c>
      <c r="E116" s="56" t="s">
        <v>92</v>
      </c>
      <c r="F116" s="41"/>
      <c r="G116" s="41"/>
      <c r="H116" s="41"/>
      <c r="I116" s="41"/>
      <c r="J116" s="40"/>
      <c r="K116" s="40"/>
    </row>
    <row r="117" spans="1:11" ht="15.75">
      <c r="A117" s="39">
        <f t="shared" si="3"/>
        <v>116</v>
      </c>
      <c r="B117" s="52" t="str">
        <f t="shared" si="2"/>
        <v>Jake Gray    U15B</v>
      </c>
      <c r="C117" s="60" t="s">
        <v>227</v>
      </c>
      <c r="D117" s="57" t="s">
        <v>502</v>
      </c>
      <c r="E117" s="56" t="s">
        <v>91</v>
      </c>
      <c r="F117" s="42"/>
      <c r="G117" s="42"/>
      <c r="H117" s="42"/>
      <c r="I117" s="42"/>
      <c r="J117" s="43"/>
      <c r="K117" s="43"/>
    </row>
    <row r="118" spans="1:11" ht="15.75">
      <c r="A118" s="39">
        <f t="shared" si="3"/>
        <v>117</v>
      </c>
      <c r="B118" s="52" t="str">
        <f t="shared" si="2"/>
        <v>Marilyn Grech    SW</v>
      </c>
      <c r="C118" s="60" t="s">
        <v>228</v>
      </c>
      <c r="D118" s="57" t="s">
        <v>503</v>
      </c>
      <c r="E118" s="56" t="s">
        <v>61</v>
      </c>
      <c r="F118" s="41"/>
      <c r="G118" s="41"/>
      <c r="H118" s="41"/>
      <c r="I118" s="41"/>
      <c r="J118" s="48"/>
      <c r="K118" s="40"/>
    </row>
    <row r="119" spans="1:11" ht="15.75">
      <c r="A119" s="39">
        <f t="shared" si="3"/>
        <v>118</v>
      </c>
      <c r="B119" s="52" t="str">
        <f t="shared" si="2"/>
        <v>Joel Green    U17</v>
      </c>
      <c r="C119" s="60" t="s">
        <v>229</v>
      </c>
      <c r="D119" s="57" t="s">
        <v>465</v>
      </c>
      <c r="E119" s="56" t="s">
        <v>102</v>
      </c>
      <c r="F119" s="41"/>
      <c r="G119" s="41"/>
      <c r="H119" s="41"/>
      <c r="I119" s="41"/>
      <c r="J119" s="48"/>
      <c r="K119" s="40"/>
    </row>
    <row r="120" spans="1:11" ht="15.75">
      <c r="A120" s="39">
        <f t="shared" si="3"/>
        <v>119</v>
      </c>
      <c r="B120" s="52" t="str">
        <f t="shared" si="2"/>
        <v>Oliver Green    U13</v>
      </c>
      <c r="C120" s="60" t="s">
        <v>230</v>
      </c>
      <c r="D120" s="57" t="s">
        <v>465</v>
      </c>
      <c r="E120" s="56" t="s">
        <v>77</v>
      </c>
      <c r="F120" s="41"/>
      <c r="G120" s="41"/>
      <c r="H120" s="41"/>
      <c r="I120" s="41"/>
      <c r="J120" s="40"/>
      <c r="K120" s="40"/>
    </row>
    <row r="121" spans="1:11" ht="15.75">
      <c r="A121" s="39">
        <f t="shared" si="3"/>
        <v>120</v>
      </c>
      <c r="B121" s="52" t="str">
        <f t="shared" si="2"/>
        <v>Daniel Griffin    U13B</v>
      </c>
      <c r="C121" s="60" t="s">
        <v>231</v>
      </c>
      <c r="D121" s="57" t="s">
        <v>492</v>
      </c>
      <c r="E121" s="56" t="s">
        <v>37</v>
      </c>
      <c r="F121" s="41"/>
      <c r="G121" s="41"/>
      <c r="H121" s="41"/>
      <c r="I121" s="41"/>
      <c r="J121" s="40"/>
      <c r="K121" s="40"/>
    </row>
    <row r="122" spans="1:11" ht="15.75">
      <c r="A122" s="39">
        <f t="shared" si="3"/>
        <v>121</v>
      </c>
      <c r="B122" s="52" t="str">
        <f t="shared" si="2"/>
        <v>Alice Grosjean   SW</v>
      </c>
      <c r="C122" s="60" t="s">
        <v>232</v>
      </c>
      <c r="D122" s="57" t="s">
        <v>492</v>
      </c>
      <c r="E122" s="56" t="s">
        <v>61</v>
      </c>
      <c r="F122" s="41"/>
      <c r="G122" s="41"/>
      <c r="H122" s="41"/>
      <c r="I122" s="41"/>
      <c r="J122" s="40"/>
      <c r="K122" s="40"/>
    </row>
    <row r="123" spans="1:11" ht="15.75">
      <c r="A123" s="39">
        <f t="shared" si="3"/>
        <v>122</v>
      </c>
      <c r="B123" s="52" t="str">
        <f t="shared" si="2"/>
        <v>Lewis Guest    SM</v>
      </c>
      <c r="C123" s="60" t="s">
        <v>233</v>
      </c>
      <c r="D123" s="59" t="s">
        <v>504</v>
      </c>
      <c r="E123" s="56" t="s">
        <v>50</v>
      </c>
      <c r="F123" s="41"/>
      <c r="G123" s="41"/>
      <c r="H123" s="41"/>
      <c r="I123" s="41"/>
      <c r="J123" s="40"/>
      <c r="K123" s="40"/>
    </row>
    <row r="124" spans="1:11" ht="15.75">
      <c r="A124" s="39">
        <f t="shared" si="3"/>
        <v>123</v>
      </c>
      <c r="B124" s="52" t="str">
        <f t="shared" si="2"/>
        <v>Jack Gunning    U17B</v>
      </c>
      <c r="C124" s="58" t="s">
        <v>234</v>
      </c>
      <c r="D124" s="58" t="s">
        <v>463</v>
      </c>
      <c r="E124" s="56" t="s">
        <v>96</v>
      </c>
      <c r="F124" s="41"/>
      <c r="G124" s="41"/>
      <c r="H124" s="41"/>
      <c r="I124" s="41"/>
      <c r="J124" s="40"/>
      <c r="K124" s="40"/>
    </row>
    <row r="125" spans="1:11" ht="15.75">
      <c r="A125" s="39">
        <f t="shared" si="3"/>
        <v>124</v>
      </c>
      <c r="B125" s="52" t="str">
        <f t="shared" si="2"/>
        <v>Lucie Guy   U17W</v>
      </c>
      <c r="C125" s="76" t="s">
        <v>235</v>
      </c>
      <c r="D125" s="61" t="s">
        <v>456</v>
      </c>
      <c r="E125" s="66" t="s">
        <v>94</v>
      </c>
      <c r="F125" s="41"/>
      <c r="G125" s="41"/>
      <c r="H125" s="41"/>
      <c r="I125" s="41"/>
      <c r="J125" s="40"/>
      <c r="K125" s="40"/>
    </row>
    <row r="126" spans="1:11" ht="15.75">
      <c r="A126" s="39">
        <f t="shared" si="3"/>
        <v>125</v>
      </c>
      <c r="B126" s="52" t="str">
        <f t="shared" si="2"/>
        <v>Lauren Hall    SW</v>
      </c>
      <c r="C126" s="60" t="s">
        <v>236</v>
      </c>
      <c r="D126" s="57" t="s">
        <v>505</v>
      </c>
      <c r="E126" s="56" t="s">
        <v>61</v>
      </c>
      <c r="F126" s="41"/>
      <c r="G126" s="41"/>
      <c r="H126" s="41"/>
      <c r="I126" s="41"/>
      <c r="J126" s="40"/>
      <c r="K126" s="40"/>
    </row>
    <row r="127" spans="1:11" ht="15.75">
      <c r="A127" s="39">
        <f t="shared" si="3"/>
        <v>126</v>
      </c>
      <c r="B127" s="52" t="str">
        <f t="shared" si="2"/>
        <v>Sophie Hamilton    U17W</v>
      </c>
      <c r="C127" s="60" t="s">
        <v>237</v>
      </c>
      <c r="D127" s="57" t="s">
        <v>492</v>
      </c>
      <c r="E127" s="56" t="s">
        <v>94</v>
      </c>
      <c r="F127" s="41"/>
      <c r="G127" s="41"/>
      <c r="H127" s="41"/>
      <c r="I127" s="41"/>
      <c r="J127" s="40"/>
      <c r="K127" s="40"/>
    </row>
    <row r="128" spans="1:11" ht="15.75">
      <c r="A128" s="39">
        <f t="shared" si="3"/>
        <v>127</v>
      </c>
      <c r="B128" s="52" t="str">
        <f t="shared" si="2"/>
        <v xml:space="preserve">Luke Hamley    U17M </v>
      </c>
      <c r="C128" s="60" t="s">
        <v>238</v>
      </c>
      <c r="D128" s="57" t="s">
        <v>506</v>
      </c>
      <c r="E128" s="56" t="s">
        <v>98</v>
      </c>
      <c r="F128" s="41"/>
      <c r="G128" s="41"/>
      <c r="H128" s="41"/>
      <c r="I128" s="41"/>
      <c r="J128" s="40"/>
      <c r="K128" s="40"/>
    </row>
    <row r="129" spans="1:11" ht="15.75">
      <c r="A129" s="39">
        <f t="shared" si="3"/>
        <v>128</v>
      </c>
      <c r="B129" s="52" t="str">
        <f t="shared" si="2"/>
        <v>Matthew Hammond   U17M</v>
      </c>
      <c r="C129" s="60" t="s">
        <v>239</v>
      </c>
      <c r="D129" s="60" t="s">
        <v>507</v>
      </c>
      <c r="E129" s="56" t="s">
        <v>2</v>
      </c>
      <c r="F129" s="41"/>
      <c r="G129" s="41"/>
      <c r="H129" s="41"/>
      <c r="I129" s="41"/>
      <c r="J129" s="40"/>
      <c r="K129" s="40"/>
    </row>
    <row r="130" spans="1:11" ht="15.75">
      <c r="A130" s="39">
        <f t="shared" si="3"/>
        <v>129</v>
      </c>
      <c r="B130" s="52" t="str">
        <f t="shared" si="2"/>
        <v>Morgan Hansen    U20W</v>
      </c>
      <c r="C130" s="60" t="s">
        <v>240</v>
      </c>
      <c r="D130" s="57" t="s">
        <v>508</v>
      </c>
      <c r="E130" s="56" t="s">
        <v>93</v>
      </c>
      <c r="F130" s="47"/>
      <c r="G130" s="47"/>
      <c r="H130" s="47"/>
      <c r="I130" s="11"/>
      <c r="J130" s="10"/>
      <c r="K130" s="10"/>
    </row>
    <row r="131" spans="1:11" ht="15.75">
      <c r="A131" s="39">
        <f t="shared" si="3"/>
        <v>130</v>
      </c>
      <c r="B131" s="52" t="str">
        <f t="shared" ref="B131:B194" si="4">C131&amp;"   "&amp;E131</f>
        <v xml:space="preserve">Alex Hardy-Stewart    U17M </v>
      </c>
      <c r="C131" s="60" t="s">
        <v>241</v>
      </c>
      <c r="D131" s="57" t="s">
        <v>456</v>
      </c>
      <c r="E131" s="56" t="s">
        <v>98</v>
      </c>
      <c r="F131" s="41"/>
      <c r="G131" s="41"/>
      <c r="H131" s="41"/>
      <c r="I131" s="41"/>
      <c r="J131" s="40"/>
      <c r="K131" s="40"/>
    </row>
    <row r="132" spans="1:11" ht="15.75">
      <c r="A132" s="39">
        <f t="shared" ref="A132:A195" si="5">A131+1</f>
        <v>131</v>
      </c>
      <c r="B132" s="52" t="str">
        <f t="shared" si="4"/>
        <v xml:space="preserve">Lewis Harknett   U20M </v>
      </c>
      <c r="C132" s="60" t="s">
        <v>242</v>
      </c>
      <c r="D132" s="57" t="s">
        <v>509</v>
      </c>
      <c r="E132" s="56" t="s">
        <v>100</v>
      </c>
      <c r="F132" s="41"/>
      <c r="G132" s="41"/>
      <c r="H132" s="41"/>
      <c r="I132" s="41"/>
      <c r="J132" s="40"/>
      <c r="K132" s="40"/>
    </row>
    <row r="133" spans="1:11" ht="15.75">
      <c r="A133" s="39">
        <f t="shared" si="5"/>
        <v>132</v>
      </c>
      <c r="B133" s="52" t="str">
        <f t="shared" si="4"/>
        <v>Nia Harradine-Cole   U13G</v>
      </c>
      <c r="C133" s="60" t="s">
        <v>243</v>
      </c>
      <c r="D133" s="57" t="s">
        <v>510</v>
      </c>
      <c r="E133" s="56" t="s">
        <v>39</v>
      </c>
      <c r="F133" s="41"/>
      <c r="G133" s="41"/>
      <c r="H133" s="41"/>
      <c r="I133" s="41"/>
      <c r="J133" s="40"/>
      <c r="K133" s="40"/>
    </row>
    <row r="134" spans="1:11" ht="15.75">
      <c r="A134" s="39">
        <f t="shared" si="5"/>
        <v>133</v>
      </c>
      <c r="B134" s="52" t="str">
        <f t="shared" si="4"/>
        <v>Samantha Harris   U20</v>
      </c>
      <c r="C134" s="58" t="s">
        <v>244</v>
      </c>
      <c r="D134" s="58" t="s">
        <v>511</v>
      </c>
      <c r="E134" s="56" t="s">
        <v>106</v>
      </c>
      <c r="F134" s="41"/>
      <c r="G134" s="41"/>
      <c r="H134" s="41"/>
      <c r="I134" s="41"/>
      <c r="J134" s="40"/>
      <c r="K134" s="40"/>
    </row>
    <row r="135" spans="1:11" ht="15.75">
      <c r="A135" s="39">
        <f t="shared" si="5"/>
        <v>134</v>
      </c>
      <c r="B135" s="52" t="str">
        <f t="shared" si="4"/>
        <v>Katrina Hart   SW</v>
      </c>
      <c r="C135" s="76" t="s">
        <v>245</v>
      </c>
      <c r="D135" s="61" t="s">
        <v>512</v>
      </c>
      <c r="E135" s="66" t="s">
        <v>61</v>
      </c>
      <c r="F135" s="41"/>
      <c r="G135" s="41"/>
      <c r="H135" s="41"/>
      <c r="I135" s="41"/>
      <c r="J135" s="40"/>
      <c r="K135" s="40"/>
    </row>
    <row r="136" spans="1:11" ht="15.75">
      <c r="A136" s="39">
        <f t="shared" si="5"/>
        <v>135</v>
      </c>
      <c r="B136" s="52" t="str">
        <f t="shared" si="4"/>
        <v>Benjamin Hartigan   U15B</v>
      </c>
      <c r="C136" s="60" t="s">
        <v>246</v>
      </c>
      <c r="D136" s="57" t="s">
        <v>476</v>
      </c>
      <c r="E136" s="56" t="s">
        <v>91</v>
      </c>
      <c r="F136" s="41"/>
      <c r="G136" s="41"/>
      <c r="H136" s="41"/>
      <c r="I136" s="41"/>
      <c r="J136" s="40"/>
      <c r="K136" s="40"/>
    </row>
    <row r="137" spans="1:11" ht="15.75">
      <c r="A137" s="39">
        <f t="shared" si="5"/>
        <v>136</v>
      </c>
      <c r="B137" s="52" t="str">
        <f t="shared" si="4"/>
        <v xml:space="preserve">Daisy Harvey   U17W </v>
      </c>
      <c r="C137" s="60" t="s">
        <v>247</v>
      </c>
      <c r="D137" s="57" t="s">
        <v>490</v>
      </c>
      <c r="E137" s="56" t="s">
        <v>99</v>
      </c>
      <c r="F137" s="41"/>
      <c r="G137" s="41"/>
      <c r="H137" s="41"/>
      <c r="I137" s="41"/>
      <c r="J137" s="40"/>
      <c r="K137" s="40"/>
    </row>
    <row r="138" spans="1:11" ht="15.75">
      <c r="A138" s="39">
        <f t="shared" si="5"/>
        <v>137</v>
      </c>
      <c r="B138" s="52" t="str">
        <f t="shared" si="4"/>
        <v>Jack Harvey   U15B</v>
      </c>
      <c r="C138" s="60" t="s">
        <v>248</v>
      </c>
      <c r="D138" s="57" t="s">
        <v>479</v>
      </c>
      <c r="E138" s="56" t="s">
        <v>91</v>
      </c>
      <c r="F138" s="41"/>
      <c r="G138" s="41"/>
      <c r="H138" s="41"/>
      <c r="I138" s="41"/>
      <c r="J138" s="40"/>
      <c r="K138" s="40"/>
    </row>
    <row r="139" spans="1:11" ht="15.75">
      <c r="A139" s="39">
        <f t="shared" si="5"/>
        <v>138</v>
      </c>
      <c r="B139" s="52" t="str">
        <f t="shared" si="4"/>
        <v>Robbie Hawkins    SM</v>
      </c>
      <c r="C139" s="60" t="s">
        <v>249</v>
      </c>
      <c r="D139" s="57" t="s">
        <v>456</v>
      </c>
      <c r="E139" s="56" t="s">
        <v>50</v>
      </c>
      <c r="F139" s="44"/>
      <c r="G139" s="44"/>
      <c r="H139" s="44"/>
      <c r="I139" s="44"/>
      <c r="J139" s="46"/>
      <c r="K139" s="10"/>
    </row>
    <row r="140" spans="1:11" ht="15.75">
      <c r="A140" s="39">
        <f t="shared" si="5"/>
        <v>139</v>
      </c>
      <c r="B140" s="52" t="str">
        <f t="shared" si="4"/>
        <v>Ella Haynes    SC</v>
      </c>
      <c r="C140" s="60" t="s">
        <v>250</v>
      </c>
      <c r="D140" s="57" t="s">
        <v>513</v>
      </c>
      <c r="E140" s="56" t="s">
        <v>567</v>
      </c>
      <c r="F140" s="44"/>
      <c r="G140" s="44"/>
      <c r="H140" s="44"/>
      <c r="I140" s="44"/>
      <c r="J140" s="46"/>
      <c r="K140" s="10"/>
    </row>
    <row r="141" spans="1:11" ht="15.75">
      <c r="A141" s="39">
        <f t="shared" si="5"/>
        <v>140</v>
      </c>
      <c r="B141" s="52" t="str">
        <f t="shared" si="4"/>
        <v>Joseph Haynes    U17M</v>
      </c>
      <c r="C141" s="60" t="s">
        <v>251</v>
      </c>
      <c r="D141" s="57" t="s">
        <v>513</v>
      </c>
      <c r="E141" s="56" t="s">
        <v>2</v>
      </c>
      <c r="F141" s="41"/>
      <c r="G141" s="41"/>
      <c r="H141" s="41"/>
      <c r="I141" s="41"/>
      <c r="J141" s="40"/>
      <c r="K141" s="40"/>
    </row>
    <row r="142" spans="1:11" ht="15.75">
      <c r="A142" s="39">
        <f t="shared" si="5"/>
        <v>141</v>
      </c>
      <c r="B142" s="52" t="str">
        <f t="shared" si="4"/>
        <v>Tom Heal    U17 M</v>
      </c>
      <c r="C142" s="60" t="s">
        <v>252</v>
      </c>
      <c r="D142" s="57" t="s">
        <v>111</v>
      </c>
      <c r="E142" s="56" t="s">
        <v>568</v>
      </c>
      <c r="F142" s="41"/>
      <c r="G142" s="41"/>
      <c r="H142" s="41"/>
      <c r="I142" s="41"/>
      <c r="J142" s="40"/>
      <c r="K142" s="40"/>
    </row>
    <row r="143" spans="1:11" ht="15.75">
      <c r="A143" s="39">
        <f t="shared" si="5"/>
        <v>142</v>
      </c>
      <c r="B143" s="52" t="str">
        <f t="shared" si="4"/>
        <v>Joseph Healey   U15B</v>
      </c>
      <c r="C143" s="58" t="s">
        <v>253</v>
      </c>
      <c r="D143" s="57" t="s">
        <v>465</v>
      </c>
      <c r="E143" s="56" t="s">
        <v>91</v>
      </c>
      <c r="F143" s="41"/>
      <c r="G143" s="41"/>
      <c r="H143" s="41"/>
      <c r="I143" s="41"/>
      <c r="J143" s="40"/>
      <c r="K143" s="40"/>
    </row>
    <row r="144" spans="1:11" ht="15.75">
      <c r="A144" s="39">
        <f t="shared" si="5"/>
        <v>143</v>
      </c>
      <c r="B144" s="52" t="str">
        <f t="shared" si="4"/>
        <v>Jem Hedgcock   U11</v>
      </c>
      <c r="C144" s="60" t="s">
        <v>254</v>
      </c>
      <c r="D144" s="57" t="s">
        <v>467</v>
      </c>
      <c r="E144" s="56" t="s">
        <v>92</v>
      </c>
      <c r="F144" s="41"/>
      <c r="G144" s="41"/>
      <c r="H144" s="41"/>
      <c r="I144" s="41"/>
      <c r="J144" s="40"/>
      <c r="K144" s="40"/>
    </row>
    <row r="145" spans="1:11" ht="15.75">
      <c r="A145" s="39">
        <f t="shared" si="5"/>
        <v>144</v>
      </c>
      <c r="B145" s="52" t="str">
        <f t="shared" si="4"/>
        <v>Ciaran Herniman   U15B</v>
      </c>
      <c r="C145" s="60" t="s">
        <v>255</v>
      </c>
      <c r="D145" s="57" t="s">
        <v>514</v>
      </c>
      <c r="E145" s="56" t="s">
        <v>91</v>
      </c>
      <c r="F145" s="41"/>
      <c r="G145" s="41"/>
      <c r="H145" s="41"/>
      <c r="I145" s="41"/>
      <c r="J145" s="40"/>
      <c r="K145" s="40"/>
    </row>
    <row r="146" spans="1:11" ht="15.75">
      <c r="A146" s="39">
        <f t="shared" si="5"/>
        <v>145</v>
      </c>
      <c r="B146" s="52" t="str">
        <f t="shared" si="4"/>
        <v>Livvy Hewlett    U15G</v>
      </c>
      <c r="C146" s="60" t="s">
        <v>256</v>
      </c>
      <c r="D146" s="57" t="s">
        <v>515</v>
      </c>
      <c r="E146" s="56" t="s">
        <v>34</v>
      </c>
      <c r="F146" s="41"/>
      <c r="G146" s="41"/>
      <c r="H146" s="41"/>
      <c r="I146" s="41"/>
      <c r="J146" s="40"/>
      <c r="K146" s="40"/>
    </row>
    <row r="147" spans="1:11" ht="15.75">
      <c r="A147" s="39">
        <f t="shared" si="5"/>
        <v>146</v>
      </c>
      <c r="B147" s="52" t="str">
        <f t="shared" si="4"/>
        <v>Kathrin Higginson    U20W</v>
      </c>
      <c r="C147" s="60" t="s">
        <v>257</v>
      </c>
      <c r="D147" s="57" t="s">
        <v>516</v>
      </c>
      <c r="E147" s="56" t="s">
        <v>93</v>
      </c>
      <c r="F147" s="42"/>
      <c r="G147" s="42"/>
      <c r="H147" s="42"/>
      <c r="I147" s="42"/>
      <c r="J147" s="43"/>
      <c r="K147" s="43"/>
    </row>
    <row r="148" spans="1:11" ht="15.75">
      <c r="A148" s="39">
        <f t="shared" si="5"/>
        <v>147</v>
      </c>
      <c r="B148" s="52" t="str">
        <f t="shared" si="4"/>
        <v>Maddison Hillier-Smith    U13G</v>
      </c>
      <c r="C148" s="60" t="s">
        <v>258</v>
      </c>
      <c r="D148" s="57" t="s">
        <v>517</v>
      </c>
      <c r="E148" s="56" t="s">
        <v>39</v>
      </c>
      <c r="F148" s="41"/>
      <c r="G148" s="41"/>
      <c r="H148" s="41"/>
      <c r="I148" s="41"/>
      <c r="J148" s="40"/>
      <c r="K148" s="40"/>
    </row>
    <row r="149" spans="1:11" ht="15.75">
      <c r="A149" s="39">
        <f t="shared" si="5"/>
        <v>148</v>
      </c>
      <c r="B149" s="52" t="str">
        <f t="shared" si="4"/>
        <v>Liam Hillier-Smith    U17M</v>
      </c>
      <c r="C149" s="60" t="s">
        <v>259</v>
      </c>
      <c r="D149" s="57" t="s">
        <v>517</v>
      </c>
      <c r="E149" s="56" t="s">
        <v>2</v>
      </c>
      <c r="F149" s="41"/>
      <c r="G149" s="41"/>
      <c r="H149" s="41"/>
      <c r="I149" s="41"/>
      <c r="J149" s="40"/>
      <c r="K149" s="40"/>
    </row>
    <row r="150" spans="1:11" ht="15.75">
      <c r="A150" s="39">
        <f t="shared" si="5"/>
        <v>149</v>
      </c>
      <c r="B150" s="52" t="str">
        <f t="shared" si="4"/>
        <v>Maya Hodgson    U20W</v>
      </c>
      <c r="C150" s="60" t="s">
        <v>260</v>
      </c>
      <c r="D150" s="57" t="s">
        <v>518</v>
      </c>
      <c r="E150" s="56" t="s">
        <v>93</v>
      </c>
      <c r="F150" s="41"/>
      <c r="G150" s="41"/>
      <c r="H150" s="41"/>
      <c r="I150" s="41"/>
      <c r="J150" s="40"/>
      <c r="K150" s="40"/>
    </row>
    <row r="151" spans="1:11" ht="15.75">
      <c r="A151" s="39">
        <f t="shared" si="5"/>
        <v>150</v>
      </c>
      <c r="B151" s="52" t="str">
        <f t="shared" si="4"/>
        <v>Samuel Holloway    U15B</v>
      </c>
      <c r="C151" s="60" t="s">
        <v>261</v>
      </c>
      <c r="D151" s="57" t="s">
        <v>476</v>
      </c>
      <c r="E151" s="56" t="s">
        <v>91</v>
      </c>
      <c r="F151" s="44"/>
      <c r="G151" s="44"/>
      <c r="H151" s="44"/>
      <c r="I151" s="44"/>
      <c r="J151" s="46"/>
      <c r="K151" s="10"/>
    </row>
    <row r="152" spans="1:11" ht="15.75">
      <c r="A152" s="39">
        <f t="shared" si="5"/>
        <v>151</v>
      </c>
      <c r="B152" s="52" t="str">
        <f t="shared" si="4"/>
        <v>Amelia Honor    U15G</v>
      </c>
      <c r="C152" s="60" t="s">
        <v>262</v>
      </c>
      <c r="D152" s="57" t="s">
        <v>519</v>
      </c>
      <c r="E152" s="56" t="s">
        <v>34</v>
      </c>
      <c r="F152" s="44"/>
      <c r="G152" s="44"/>
      <c r="H152" s="44"/>
      <c r="I152" s="44"/>
      <c r="J152" s="46"/>
      <c r="K152" s="10"/>
    </row>
    <row r="153" spans="1:11" ht="15.75">
      <c r="A153" s="39">
        <f t="shared" si="5"/>
        <v>152</v>
      </c>
      <c r="B153" s="52" t="str">
        <f t="shared" si="4"/>
        <v>Hannah Horrocks   U17w</v>
      </c>
      <c r="C153" s="60" t="s">
        <v>263</v>
      </c>
      <c r="D153" s="60" t="s">
        <v>520</v>
      </c>
      <c r="E153" s="56" t="s">
        <v>101</v>
      </c>
      <c r="F153" s="41"/>
      <c r="G153" s="41"/>
      <c r="H153" s="41"/>
      <c r="I153" s="41"/>
      <c r="J153" s="40"/>
      <c r="K153" s="40"/>
    </row>
    <row r="154" spans="1:11" ht="15.75">
      <c r="A154" s="39">
        <f t="shared" si="5"/>
        <v>153</v>
      </c>
      <c r="B154" s="52" t="str">
        <f t="shared" si="4"/>
        <v xml:space="preserve">Grace Horswell    U15G </v>
      </c>
      <c r="C154" s="60" t="s">
        <v>264</v>
      </c>
      <c r="D154" s="57" t="s">
        <v>517</v>
      </c>
      <c r="E154" s="56" t="s">
        <v>104</v>
      </c>
      <c r="F154" s="41"/>
      <c r="G154" s="41"/>
      <c r="H154" s="41"/>
      <c r="I154" s="41"/>
      <c r="J154" s="40"/>
      <c r="K154" s="40"/>
    </row>
    <row r="155" spans="1:11" ht="15.75">
      <c r="A155" s="39">
        <f t="shared" si="5"/>
        <v>154</v>
      </c>
      <c r="B155" s="52" t="str">
        <f t="shared" si="4"/>
        <v xml:space="preserve">Jack Houghton    U20M </v>
      </c>
      <c r="C155" s="60" t="s">
        <v>265</v>
      </c>
      <c r="D155" s="57" t="s">
        <v>521</v>
      </c>
      <c r="E155" s="56" t="s">
        <v>100</v>
      </c>
      <c r="F155" s="41"/>
      <c r="G155" s="41"/>
      <c r="H155" s="41"/>
      <c r="I155" s="41"/>
      <c r="J155" s="40"/>
      <c r="K155" s="40"/>
    </row>
    <row r="156" spans="1:11" ht="15.75">
      <c r="A156" s="39">
        <f t="shared" si="5"/>
        <v>155</v>
      </c>
      <c r="B156" s="52" t="str">
        <f t="shared" si="4"/>
        <v xml:space="preserve">Abbey Hughes    U15G </v>
      </c>
      <c r="C156" s="60" t="s">
        <v>266</v>
      </c>
      <c r="D156" s="57" t="s">
        <v>477</v>
      </c>
      <c r="E156" s="56" t="s">
        <v>104</v>
      </c>
      <c r="F156" s="41"/>
      <c r="G156" s="41"/>
      <c r="H156" s="41"/>
      <c r="I156" s="41"/>
      <c r="J156" s="40"/>
      <c r="K156" s="40"/>
    </row>
    <row r="157" spans="1:11" ht="15.75">
      <c r="A157" s="39">
        <f t="shared" si="5"/>
        <v>156</v>
      </c>
      <c r="B157" s="52" t="str">
        <f t="shared" si="4"/>
        <v>Cicely Hunt   SW</v>
      </c>
      <c r="C157" s="60" t="s">
        <v>267</v>
      </c>
      <c r="D157" s="57" t="s">
        <v>456</v>
      </c>
      <c r="E157" s="56" t="s">
        <v>61</v>
      </c>
      <c r="F157" s="41"/>
      <c r="G157" s="41"/>
      <c r="H157" s="41"/>
      <c r="I157" s="41"/>
      <c r="J157" s="40"/>
      <c r="K157" s="40"/>
    </row>
    <row r="158" spans="1:11" ht="15.75">
      <c r="A158" s="39">
        <f t="shared" si="5"/>
        <v>157</v>
      </c>
      <c r="B158" s="52" t="str">
        <f t="shared" si="4"/>
        <v>Chloe Hunt    U23</v>
      </c>
      <c r="C158" s="76" t="s">
        <v>268</v>
      </c>
      <c r="D158" s="61" t="s">
        <v>456</v>
      </c>
      <c r="E158" s="66" t="s">
        <v>569</v>
      </c>
      <c r="F158" s="41"/>
      <c r="G158" s="41"/>
      <c r="H158" s="41"/>
      <c r="I158" s="41"/>
      <c r="J158" s="40"/>
      <c r="K158" s="40"/>
    </row>
    <row r="159" spans="1:11" ht="15.75">
      <c r="A159" s="39">
        <f t="shared" si="5"/>
        <v>158</v>
      </c>
      <c r="B159" s="52" t="str">
        <f t="shared" si="4"/>
        <v>Ben Huntley    U13B</v>
      </c>
      <c r="C159" s="58" t="s">
        <v>269</v>
      </c>
      <c r="D159" s="58" t="s">
        <v>456</v>
      </c>
      <c r="E159" s="56" t="s">
        <v>37</v>
      </c>
      <c r="F159" s="41"/>
      <c r="G159" s="41"/>
      <c r="H159" s="41"/>
      <c r="I159" s="41"/>
      <c r="J159" s="41"/>
      <c r="K159" s="41"/>
    </row>
    <row r="160" spans="1:11" ht="15.75">
      <c r="A160" s="39">
        <f t="shared" si="5"/>
        <v>159</v>
      </c>
      <c r="B160" s="52" t="str">
        <f t="shared" si="4"/>
        <v>Zoe Huntley   U11</v>
      </c>
      <c r="C160" s="58" t="s">
        <v>270</v>
      </c>
      <c r="D160" s="58" t="s">
        <v>456</v>
      </c>
      <c r="E160" s="56" t="s">
        <v>92</v>
      </c>
      <c r="F160" s="41"/>
      <c r="G160" s="41"/>
      <c r="H160" s="41"/>
      <c r="I160" s="41"/>
      <c r="J160" s="40"/>
      <c r="K160" s="40"/>
    </row>
    <row r="161" spans="1:11" ht="15.75">
      <c r="A161" s="39">
        <f t="shared" si="5"/>
        <v>160</v>
      </c>
      <c r="B161" s="52" t="str">
        <f t="shared" si="4"/>
        <v>Yusuf Hussein   U23M</v>
      </c>
      <c r="C161" s="60" t="s">
        <v>271</v>
      </c>
      <c r="D161" s="57" t="s">
        <v>522</v>
      </c>
      <c r="E161" s="56" t="s">
        <v>556</v>
      </c>
      <c r="F161" s="44"/>
      <c r="G161" s="44"/>
      <c r="H161" s="44"/>
      <c r="I161" s="44"/>
      <c r="J161" s="46"/>
      <c r="K161" s="10"/>
    </row>
    <row r="162" spans="1:11" ht="15.75">
      <c r="A162" s="39">
        <f t="shared" si="5"/>
        <v>161</v>
      </c>
      <c r="B162" s="52" t="str">
        <f t="shared" si="4"/>
        <v>India Ibbotson    U17W</v>
      </c>
      <c r="C162" s="60" t="s">
        <v>272</v>
      </c>
      <c r="D162" s="57" t="s">
        <v>457</v>
      </c>
      <c r="E162" s="56" t="s">
        <v>94</v>
      </c>
      <c r="F162" s="44"/>
      <c r="G162" s="44"/>
      <c r="H162" s="44"/>
      <c r="I162" s="44"/>
      <c r="J162" s="46"/>
      <c r="K162" s="49"/>
    </row>
    <row r="163" spans="1:11" ht="15.75">
      <c r="A163" s="39">
        <f t="shared" si="5"/>
        <v>162</v>
      </c>
      <c r="B163" s="52" t="str">
        <f t="shared" si="4"/>
        <v>Andrew Ingleton    U17M</v>
      </c>
      <c r="C163" s="58" t="s">
        <v>273</v>
      </c>
      <c r="D163" s="59" t="s">
        <v>502</v>
      </c>
      <c r="E163" s="56" t="s">
        <v>2</v>
      </c>
      <c r="F163" s="44"/>
      <c r="G163" s="44"/>
      <c r="H163" s="44"/>
      <c r="I163" s="44"/>
      <c r="J163" s="46"/>
      <c r="K163" s="49"/>
    </row>
    <row r="164" spans="1:11" ht="15.75">
      <c r="A164" s="39">
        <f t="shared" si="5"/>
        <v>163</v>
      </c>
      <c r="B164" s="52" t="str">
        <f t="shared" si="4"/>
        <v>Lizzy Ingram   U17W</v>
      </c>
      <c r="C164" s="58" t="s">
        <v>274</v>
      </c>
      <c r="D164" s="58" t="s">
        <v>456</v>
      </c>
      <c r="E164" s="56" t="s">
        <v>94</v>
      </c>
      <c r="F164" s="44"/>
      <c r="G164" s="44"/>
      <c r="H164" s="44"/>
      <c r="I164" s="46"/>
      <c r="J164" s="43"/>
      <c r="K164" s="43"/>
    </row>
    <row r="165" spans="1:11" ht="15.75">
      <c r="A165" s="39">
        <f t="shared" si="5"/>
        <v>164</v>
      </c>
      <c r="B165" s="52" t="str">
        <f t="shared" si="4"/>
        <v>Samual Irish    U15B</v>
      </c>
      <c r="C165" s="58" t="s">
        <v>275</v>
      </c>
      <c r="D165" s="58" t="s">
        <v>111</v>
      </c>
      <c r="E165" s="56" t="s">
        <v>91</v>
      </c>
      <c r="F165" s="44"/>
      <c r="G165" s="44"/>
      <c r="H165" s="44"/>
      <c r="I165" s="46"/>
      <c r="J165" s="43"/>
      <c r="K165" s="43"/>
    </row>
    <row r="166" spans="1:11" ht="15.75">
      <c r="A166" s="39">
        <f t="shared" si="5"/>
        <v>165</v>
      </c>
      <c r="B166" s="52" t="str">
        <f t="shared" si="4"/>
        <v>George Isgrove   U15B</v>
      </c>
      <c r="C166" s="60" t="s">
        <v>276</v>
      </c>
      <c r="D166" s="57" t="s">
        <v>476</v>
      </c>
      <c r="E166" s="56" t="s">
        <v>91</v>
      </c>
      <c r="F166" s="44"/>
      <c r="G166" s="44"/>
      <c r="H166" s="44"/>
      <c r="I166" s="46"/>
      <c r="J166" s="10"/>
      <c r="K166" s="10"/>
    </row>
    <row r="167" spans="1:11" ht="15.75">
      <c r="A167" s="39">
        <f t="shared" si="5"/>
        <v>166</v>
      </c>
      <c r="B167" s="52" t="str">
        <f t="shared" si="4"/>
        <v>Hannah Jackson    SW</v>
      </c>
      <c r="C167" s="60" t="s">
        <v>277</v>
      </c>
      <c r="D167" s="57" t="s">
        <v>464</v>
      </c>
      <c r="E167" s="56" t="s">
        <v>61</v>
      </c>
      <c r="F167" s="41"/>
      <c r="G167" s="41"/>
      <c r="H167" s="41"/>
      <c r="I167" s="41"/>
      <c r="J167" s="40"/>
      <c r="K167" s="40"/>
    </row>
    <row r="168" spans="1:11" ht="15.75">
      <c r="A168" s="39">
        <f t="shared" si="5"/>
        <v>167</v>
      </c>
      <c r="B168" s="52" t="str">
        <f t="shared" si="4"/>
        <v>Vicky Jackson    SW</v>
      </c>
      <c r="C168" s="60" t="s">
        <v>278</v>
      </c>
      <c r="D168" s="59" t="s">
        <v>523</v>
      </c>
      <c r="E168" s="56" t="s">
        <v>61</v>
      </c>
      <c r="F168" s="41"/>
      <c r="G168" s="41"/>
      <c r="H168" s="41"/>
      <c r="I168" s="41"/>
      <c r="J168" s="40"/>
      <c r="K168" s="40"/>
    </row>
    <row r="169" spans="1:11" ht="15.75">
      <c r="A169" s="39">
        <f t="shared" si="5"/>
        <v>168</v>
      </c>
      <c r="B169" s="52" t="str">
        <f t="shared" si="4"/>
        <v>Ella Jeffery    U17W</v>
      </c>
      <c r="C169" s="60" t="s">
        <v>279</v>
      </c>
      <c r="D169" s="57" t="s">
        <v>465</v>
      </c>
      <c r="E169" s="56" t="s">
        <v>94</v>
      </c>
      <c r="F169" s="41"/>
      <c r="G169" s="41"/>
      <c r="H169" s="41"/>
      <c r="I169" s="41"/>
      <c r="J169" s="40"/>
      <c r="K169" s="40"/>
    </row>
    <row r="170" spans="1:11" ht="15.75">
      <c r="A170" s="39">
        <f t="shared" si="5"/>
        <v>169</v>
      </c>
      <c r="B170" s="52" t="str">
        <f t="shared" si="4"/>
        <v>L Jeffries    V60</v>
      </c>
      <c r="C170" s="60" t="s">
        <v>280</v>
      </c>
      <c r="D170" s="59" t="s">
        <v>457</v>
      </c>
      <c r="E170" s="56" t="s">
        <v>563</v>
      </c>
      <c r="F170" s="41"/>
      <c r="G170" s="41"/>
      <c r="H170" s="41"/>
      <c r="I170" s="41"/>
      <c r="J170" s="40"/>
      <c r="K170" s="40"/>
    </row>
    <row r="171" spans="1:11" ht="15.75">
      <c r="A171" s="39">
        <f t="shared" si="5"/>
        <v>170</v>
      </c>
      <c r="B171" s="52" t="str">
        <f t="shared" si="4"/>
        <v>Madeleine Johnson   U20W</v>
      </c>
      <c r="C171" s="60" t="s">
        <v>281</v>
      </c>
      <c r="D171" s="57" t="s">
        <v>465</v>
      </c>
      <c r="E171" s="56" t="s">
        <v>93</v>
      </c>
      <c r="F171" s="41"/>
      <c r="G171" s="41"/>
      <c r="H171" s="41"/>
      <c r="I171" s="41"/>
      <c r="J171" s="40"/>
      <c r="K171" s="40"/>
    </row>
    <row r="172" spans="1:11" ht="15.75">
      <c r="A172" s="39">
        <f t="shared" si="5"/>
        <v>171</v>
      </c>
      <c r="B172" s="52" t="str">
        <f t="shared" si="4"/>
        <v>Ben Jones    U15B</v>
      </c>
      <c r="C172" s="58" t="s">
        <v>282</v>
      </c>
      <c r="D172" s="58" t="s">
        <v>493</v>
      </c>
      <c r="E172" s="56" t="s">
        <v>91</v>
      </c>
      <c r="F172" s="41"/>
      <c r="G172" s="41"/>
      <c r="H172" s="41"/>
      <c r="I172" s="41"/>
      <c r="J172" s="40"/>
      <c r="K172" s="40"/>
    </row>
    <row r="173" spans="1:11" ht="15.75">
      <c r="A173" s="39">
        <f t="shared" si="5"/>
        <v>172</v>
      </c>
      <c r="B173" s="52" t="str">
        <f t="shared" si="4"/>
        <v>Natalie Jones    SW</v>
      </c>
      <c r="C173" s="58" t="s">
        <v>283</v>
      </c>
      <c r="D173" s="58" t="s">
        <v>464</v>
      </c>
      <c r="E173" s="56" t="s">
        <v>61</v>
      </c>
      <c r="F173" s="41"/>
      <c r="G173" s="41"/>
      <c r="H173" s="41"/>
      <c r="I173" s="41"/>
      <c r="J173" s="40"/>
      <c r="K173" s="40"/>
    </row>
    <row r="174" spans="1:11" ht="15.75">
      <c r="A174" s="39">
        <f t="shared" si="5"/>
        <v>173</v>
      </c>
      <c r="B174" s="52" t="str">
        <f t="shared" si="4"/>
        <v>Jemma Jones    SW</v>
      </c>
      <c r="C174" s="58" t="s">
        <v>284</v>
      </c>
      <c r="D174" s="59"/>
      <c r="E174" s="56" t="s">
        <v>61</v>
      </c>
      <c r="F174" s="41"/>
      <c r="G174" s="41"/>
      <c r="H174" s="41"/>
      <c r="I174" s="41"/>
      <c r="J174" s="40"/>
      <c r="K174" s="40"/>
    </row>
    <row r="175" spans="1:11" ht="15.75">
      <c r="A175" s="39">
        <f t="shared" si="5"/>
        <v>174</v>
      </c>
      <c r="B175" s="52" t="str">
        <f t="shared" si="4"/>
        <v>Rosie Joynes    U11</v>
      </c>
      <c r="C175" s="58" t="s">
        <v>285</v>
      </c>
      <c r="D175" s="58" t="s">
        <v>467</v>
      </c>
      <c r="E175" s="56" t="s">
        <v>92</v>
      </c>
      <c r="F175" s="41"/>
      <c r="G175" s="41"/>
      <c r="H175" s="41"/>
      <c r="I175" s="41"/>
      <c r="J175" s="40"/>
      <c r="K175" s="40"/>
    </row>
    <row r="176" spans="1:11" ht="15.75">
      <c r="A176" s="39">
        <f t="shared" si="5"/>
        <v>175</v>
      </c>
      <c r="B176" s="52" t="str">
        <f t="shared" si="4"/>
        <v>Simran Kaur   U17M</v>
      </c>
      <c r="C176" s="76" t="s">
        <v>286</v>
      </c>
      <c r="D176" s="61" t="s">
        <v>514</v>
      </c>
      <c r="E176" s="66" t="s">
        <v>2</v>
      </c>
      <c r="F176" s="44"/>
      <c r="G176" s="44"/>
      <c r="H176" s="44"/>
      <c r="I176" s="44"/>
      <c r="J176" s="10"/>
      <c r="K176" s="10"/>
    </row>
    <row r="177" spans="1:11" ht="15.75">
      <c r="A177" s="39">
        <f t="shared" si="5"/>
        <v>176</v>
      </c>
      <c r="B177" s="52" t="str">
        <f t="shared" si="4"/>
        <v xml:space="preserve">Cailtin Keaney    U15G </v>
      </c>
      <c r="C177" s="75" t="s">
        <v>287</v>
      </c>
      <c r="D177" s="58" t="s">
        <v>469</v>
      </c>
      <c r="E177" s="56" t="s">
        <v>104</v>
      </c>
      <c r="F177" s="41"/>
      <c r="G177" s="41"/>
      <c r="H177" s="41"/>
      <c r="I177" s="41"/>
      <c r="J177" s="40"/>
      <c r="K177" s="40"/>
    </row>
    <row r="178" spans="1:11" ht="15.75">
      <c r="A178" s="39">
        <f t="shared" si="5"/>
        <v>177</v>
      </c>
      <c r="B178" s="52" t="str">
        <f t="shared" si="4"/>
        <v>Maya Kendell   U15G</v>
      </c>
      <c r="C178" s="58" t="s">
        <v>288</v>
      </c>
      <c r="D178" s="58" t="s">
        <v>111</v>
      </c>
      <c r="E178" s="56" t="s">
        <v>34</v>
      </c>
      <c r="F178" s="44"/>
      <c r="G178" s="44"/>
      <c r="H178" s="44"/>
      <c r="I178" s="44"/>
      <c r="J178" s="46"/>
      <c r="K178" s="10"/>
    </row>
    <row r="179" spans="1:11" ht="15.75">
      <c r="A179" s="39">
        <f t="shared" si="5"/>
        <v>178</v>
      </c>
      <c r="B179" s="52" t="str">
        <f t="shared" si="4"/>
        <v>Isaac Ketterer   U15B</v>
      </c>
      <c r="C179" s="60" t="s">
        <v>289</v>
      </c>
      <c r="D179" s="57" t="s">
        <v>472</v>
      </c>
      <c r="E179" s="56" t="s">
        <v>91</v>
      </c>
      <c r="F179" s="41"/>
      <c r="G179" s="41"/>
      <c r="H179" s="41"/>
      <c r="I179" s="42"/>
      <c r="J179" s="40"/>
      <c r="K179" s="40"/>
    </row>
    <row r="180" spans="1:11" ht="15.75">
      <c r="A180" s="39">
        <f t="shared" si="5"/>
        <v>179</v>
      </c>
      <c r="B180" s="52" t="str">
        <f t="shared" si="4"/>
        <v>Phoebe Killen    U23W</v>
      </c>
      <c r="C180" s="60" t="s">
        <v>290</v>
      </c>
      <c r="D180" s="57" t="s">
        <v>466</v>
      </c>
      <c r="E180" s="56" t="s">
        <v>570</v>
      </c>
      <c r="F180" s="44"/>
      <c r="G180" s="44"/>
      <c r="H180" s="44"/>
      <c r="I180" s="44"/>
      <c r="J180" s="46"/>
      <c r="K180" s="49"/>
    </row>
    <row r="181" spans="1:11" ht="15.75">
      <c r="A181" s="39">
        <f t="shared" si="5"/>
        <v>180</v>
      </c>
      <c r="B181" s="52" t="str">
        <f t="shared" si="4"/>
        <v>Jessica Kinneir   U15G</v>
      </c>
      <c r="C181" s="60" t="s">
        <v>291</v>
      </c>
      <c r="D181" s="57" t="s">
        <v>524</v>
      </c>
      <c r="E181" s="56" t="s">
        <v>34</v>
      </c>
      <c r="F181" s="41"/>
      <c r="G181" s="41"/>
      <c r="H181" s="41"/>
      <c r="I181" s="41"/>
      <c r="J181" s="40"/>
      <c r="K181" s="40"/>
    </row>
    <row r="182" spans="1:11" ht="15.75">
      <c r="A182" s="39">
        <f t="shared" si="5"/>
        <v>181</v>
      </c>
      <c r="B182" s="52" t="str">
        <f t="shared" si="4"/>
        <v xml:space="preserve">Ethan Kirby   U20M </v>
      </c>
      <c r="C182" s="60" t="s">
        <v>292</v>
      </c>
      <c r="D182" s="59" t="s">
        <v>525</v>
      </c>
      <c r="E182" s="56" t="s">
        <v>100</v>
      </c>
      <c r="F182" s="44"/>
      <c r="G182" s="44"/>
      <c r="H182" s="44"/>
      <c r="I182" s="44"/>
      <c r="J182" s="46"/>
      <c r="K182" s="10"/>
    </row>
    <row r="183" spans="1:11" ht="15.75">
      <c r="A183" s="39">
        <f t="shared" si="5"/>
        <v>182</v>
      </c>
      <c r="B183" s="52" t="str">
        <f t="shared" si="4"/>
        <v>Christopher Kirwin    U17M</v>
      </c>
      <c r="C183" s="60" t="s">
        <v>293</v>
      </c>
      <c r="D183" s="59" t="s">
        <v>526</v>
      </c>
      <c r="E183" s="56" t="s">
        <v>2</v>
      </c>
      <c r="F183" s="44"/>
      <c r="G183" s="44"/>
      <c r="H183" s="44"/>
      <c r="I183" s="44"/>
      <c r="J183" s="10"/>
      <c r="K183" s="10"/>
    </row>
    <row r="184" spans="1:11" ht="15.75">
      <c r="A184" s="39">
        <f t="shared" si="5"/>
        <v>183</v>
      </c>
      <c r="B184" s="52" t="str">
        <f t="shared" si="4"/>
        <v xml:space="preserve">Kimberly Knight    U15G </v>
      </c>
      <c r="C184" s="58" t="s">
        <v>294</v>
      </c>
      <c r="D184" s="58" t="s">
        <v>472</v>
      </c>
      <c r="E184" s="56" t="s">
        <v>104</v>
      </c>
      <c r="F184" s="44"/>
      <c r="G184" s="44"/>
      <c r="H184" s="44"/>
      <c r="I184" s="44"/>
      <c r="J184" s="46"/>
      <c r="K184" s="10"/>
    </row>
    <row r="185" spans="1:11" ht="15.75">
      <c r="A185" s="39">
        <f t="shared" si="5"/>
        <v>184</v>
      </c>
      <c r="B185" s="52" t="str">
        <f t="shared" si="4"/>
        <v>Mark Knight    V45</v>
      </c>
      <c r="C185" s="60" t="s">
        <v>295</v>
      </c>
      <c r="D185" s="57" t="s">
        <v>472</v>
      </c>
      <c r="E185" s="56" t="s">
        <v>571</v>
      </c>
      <c r="F185" s="44"/>
      <c r="G185" s="44"/>
      <c r="H185" s="44"/>
      <c r="I185" s="44"/>
      <c r="J185" s="46"/>
      <c r="K185" s="10"/>
    </row>
    <row r="186" spans="1:11" ht="15.75">
      <c r="A186" s="39">
        <f t="shared" si="5"/>
        <v>185</v>
      </c>
      <c r="B186" s="52" t="str">
        <f t="shared" si="4"/>
        <v>Claudia Koniecnza   U15G</v>
      </c>
      <c r="C186" s="60" t="s">
        <v>296</v>
      </c>
      <c r="D186" s="57" t="s">
        <v>455</v>
      </c>
      <c r="E186" s="56" t="s">
        <v>34</v>
      </c>
      <c r="F186" s="44"/>
      <c r="G186" s="44"/>
      <c r="H186" s="44"/>
      <c r="I186" s="44"/>
      <c r="J186" s="46"/>
      <c r="K186" s="10"/>
    </row>
    <row r="187" spans="1:11" ht="15.75">
      <c r="A187" s="39">
        <f t="shared" si="5"/>
        <v>186</v>
      </c>
      <c r="B187" s="52" t="str">
        <f t="shared" si="4"/>
        <v>Seth Lake    U17M</v>
      </c>
      <c r="C187" s="76" t="s">
        <v>297</v>
      </c>
      <c r="D187" s="61" t="s">
        <v>465</v>
      </c>
      <c r="E187" s="66" t="s">
        <v>2</v>
      </c>
      <c r="F187" s="44"/>
      <c r="G187" s="44"/>
      <c r="H187" s="44"/>
      <c r="I187" s="44"/>
      <c r="J187" s="46"/>
      <c r="K187" s="10"/>
    </row>
    <row r="188" spans="1:11" ht="15.75">
      <c r="A188" s="39">
        <f t="shared" si="5"/>
        <v>187</v>
      </c>
      <c r="B188" s="52" t="str">
        <f t="shared" si="4"/>
        <v>Savannah Lamb   U 15G</v>
      </c>
      <c r="C188" s="60" t="s">
        <v>298</v>
      </c>
      <c r="D188" s="57" t="s">
        <v>456</v>
      </c>
      <c r="E188" s="56" t="s">
        <v>572</v>
      </c>
      <c r="F188" s="44"/>
      <c r="G188" s="44"/>
      <c r="H188" s="44"/>
      <c r="I188" s="44"/>
      <c r="J188" s="46"/>
      <c r="K188" s="10"/>
    </row>
    <row r="189" spans="1:11" ht="15.75">
      <c r="A189" s="39">
        <f t="shared" si="5"/>
        <v>188</v>
      </c>
      <c r="B189" s="52" t="str">
        <f t="shared" si="4"/>
        <v>Jasmine Larsen    U15G</v>
      </c>
      <c r="C189" s="60" t="s">
        <v>299</v>
      </c>
      <c r="D189" s="57" t="s">
        <v>515</v>
      </c>
      <c r="E189" s="56" t="s">
        <v>34</v>
      </c>
      <c r="F189" s="44"/>
      <c r="G189" s="44"/>
      <c r="H189" s="44"/>
      <c r="I189" s="44"/>
      <c r="J189" s="46"/>
      <c r="K189" s="10"/>
    </row>
    <row r="190" spans="1:11" ht="15.75">
      <c r="A190" s="39">
        <f t="shared" si="5"/>
        <v>189</v>
      </c>
      <c r="B190" s="52" t="str">
        <f t="shared" si="4"/>
        <v>Imogen Leakey   U17W</v>
      </c>
      <c r="C190" s="60" t="s">
        <v>300</v>
      </c>
      <c r="D190" s="57" t="s">
        <v>457</v>
      </c>
      <c r="E190" s="56" t="s">
        <v>94</v>
      </c>
      <c r="F190" s="44"/>
      <c r="G190" s="44"/>
      <c r="H190" s="44"/>
      <c r="I190" s="44"/>
      <c r="J190" s="46"/>
      <c r="K190" s="10"/>
    </row>
    <row r="191" spans="1:11" ht="15.75">
      <c r="A191" s="39">
        <f t="shared" si="5"/>
        <v>190</v>
      </c>
      <c r="B191" s="52" t="str">
        <f t="shared" si="4"/>
        <v>Cerys Lee   U20W</v>
      </c>
      <c r="C191" s="60" t="s">
        <v>301</v>
      </c>
      <c r="D191" s="57" t="s">
        <v>477</v>
      </c>
      <c r="E191" s="56" t="s">
        <v>93</v>
      </c>
      <c r="F191" s="44"/>
      <c r="G191" s="44"/>
      <c r="H191" s="44"/>
      <c r="I191" s="44"/>
      <c r="J191" s="46"/>
      <c r="K191" s="10"/>
    </row>
    <row r="192" spans="1:11" ht="15.75">
      <c r="A192" s="39">
        <f t="shared" si="5"/>
        <v>191</v>
      </c>
      <c r="B192" s="52" t="str">
        <f t="shared" si="4"/>
        <v>Oscar Lee    U17M</v>
      </c>
      <c r="C192" s="60" t="s">
        <v>302</v>
      </c>
      <c r="D192" s="57" t="s">
        <v>107</v>
      </c>
      <c r="E192" s="56" t="s">
        <v>2</v>
      </c>
      <c r="F192" s="44"/>
      <c r="G192" s="44"/>
      <c r="H192" s="44"/>
      <c r="I192" s="44"/>
      <c r="J192" s="46"/>
      <c r="K192" s="10"/>
    </row>
    <row r="193" spans="1:11" ht="15.75">
      <c r="A193" s="39">
        <f t="shared" si="5"/>
        <v>192</v>
      </c>
      <c r="B193" s="52" t="str">
        <f t="shared" si="4"/>
        <v>David Lee    V50</v>
      </c>
      <c r="C193" s="60" t="s">
        <v>303</v>
      </c>
      <c r="D193" s="57" t="s">
        <v>477</v>
      </c>
      <c r="E193" s="56" t="s">
        <v>105</v>
      </c>
      <c r="F193" s="44"/>
      <c r="G193" s="44"/>
      <c r="H193" s="44"/>
      <c r="I193" s="44"/>
      <c r="J193" s="46"/>
      <c r="K193" s="10"/>
    </row>
    <row r="194" spans="1:11" ht="15.75">
      <c r="A194" s="39">
        <f t="shared" si="5"/>
        <v>193</v>
      </c>
      <c r="B194" s="52" t="str">
        <f t="shared" si="4"/>
        <v>Joshua Lewis    U13B</v>
      </c>
      <c r="C194" s="60" t="s">
        <v>304</v>
      </c>
      <c r="D194" s="57" t="s">
        <v>464</v>
      </c>
      <c r="E194" s="56" t="s">
        <v>37</v>
      </c>
      <c r="F194" s="44"/>
      <c r="G194" s="44"/>
      <c r="H194" s="44"/>
      <c r="I194" s="44"/>
      <c r="J194" s="46"/>
      <c r="K194" s="10"/>
    </row>
    <row r="195" spans="1:11" ht="15.75">
      <c r="A195" s="39">
        <f t="shared" si="5"/>
        <v>194</v>
      </c>
      <c r="B195" s="52" t="str">
        <f t="shared" ref="B195:B258" si="6">C195&amp;"   "&amp;E195</f>
        <v>Jessica Lewis    U17W</v>
      </c>
      <c r="C195" s="60" t="s">
        <v>305</v>
      </c>
      <c r="D195" s="57" t="s">
        <v>464</v>
      </c>
      <c r="E195" s="56" t="s">
        <v>94</v>
      </c>
      <c r="F195" s="44"/>
      <c r="G195" s="44"/>
      <c r="H195" s="44"/>
      <c r="I195" s="44"/>
      <c r="J195" s="46"/>
      <c r="K195" s="10"/>
    </row>
    <row r="196" spans="1:11" ht="15.75">
      <c r="A196" s="39">
        <f t="shared" ref="A196:A259" si="7">A195+1</f>
        <v>195</v>
      </c>
      <c r="B196" s="52" t="str">
        <f t="shared" si="6"/>
        <v xml:space="preserve">Ben Lewis    U20M </v>
      </c>
      <c r="C196" s="60" t="s">
        <v>306</v>
      </c>
      <c r="D196" s="57" t="s">
        <v>486</v>
      </c>
      <c r="E196" s="56" t="s">
        <v>100</v>
      </c>
      <c r="F196" s="44"/>
      <c r="G196" s="44"/>
      <c r="H196" s="44"/>
      <c r="I196" s="44"/>
      <c r="J196" s="46"/>
      <c r="K196" s="10"/>
    </row>
    <row r="197" spans="1:11" ht="15.75">
      <c r="A197" s="39">
        <f t="shared" si="7"/>
        <v>196</v>
      </c>
      <c r="B197" s="52" t="str">
        <f t="shared" si="6"/>
        <v xml:space="preserve">Adam Leworthy    U17M </v>
      </c>
      <c r="C197" s="58" t="s">
        <v>307</v>
      </c>
      <c r="D197" s="58" t="s">
        <v>506</v>
      </c>
      <c r="E197" s="56" t="s">
        <v>98</v>
      </c>
      <c r="F197" s="44"/>
      <c r="G197" s="44"/>
      <c r="H197" s="44"/>
      <c r="I197" s="44"/>
      <c r="J197" s="46"/>
      <c r="K197" s="10"/>
    </row>
    <row r="198" spans="1:11" ht="15.75">
      <c r="A198" s="39">
        <f t="shared" si="7"/>
        <v>197</v>
      </c>
      <c r="B198" s="52" t="str">
        <f t="shared" si="6"/>
        <v>Lara Loewe   U17W</v>
      </c>
      <c r="C198" s="60" t="s">
        <v>308</v>
      </c>
      <c r="D198" s="60" t="s">
        <v>497</v>
      </c>
      <c r="E198" s="56" t="s">
        <v>94</v>
      </c>
      <c r="F198" s="44"/>
      <c r="G198" s="44"/>
      <c r="H198" s="44"/>
      <c r="I198" s="44"/>
      <c r="J198" s="46"/>
      <c r="K198" s="10"/>
    </row>
    <row r="199" spans="1:11" ht="15.75">
      <c r="A199" s="39">
        <f t="shared" si="7"/>
        <v>198</v>
      </c>
      <c r="B199" s="52" t="str">
        <f t="shared" si="6"/>
        <v xml:space="preserve">Tabitha Lorenz   U13G </v>
      </c>
      <c r="C199" s="58" t="s">
        <v>309</v>
      </c>
      <c r="D199" s="58" t="s">
        <v>467</v>
      </c>
      <c r="E199" s="56" t="s">
        <v>559</v>
      </c>
      <c r="F199" s="44"/>
      <c r="G199" s="44"/>
      <c r="H199" s="44"/>
      <c r="I199" s="44"/>
      <c r="J199" s="46"/>
      <c r="K199" s="10"/>
    </row>
    <row r="200" spans="1:11" ht="15.75">
      <c r="A200" s="39">
        <f t="shared" si="7"/>
        <v>199</v>
      </c>
      <c r="B200" s="52" t="str">
        <f t="shared" si="6"/>
        <v>Oliver Lorenz   U15B</v>
      </c>
      <c r="C200" s="60" t="s">
        <v>310</v>
      </c>
      <c r="D200" s="58" t="s">
        <v>467</v>
      </c>
      <c r="E200" s="56" t="s">
        <v>91</v>
      </c>
      <c r="F200" s="44"/>
      <c r="G200" s="44"/>
      <c r="H200" s="44"/>
      <c r="I200" s="44"/>
      <c r="J200" s="46"/>
      <c r="K200" s="10"/>
    </row>
    <row r="201" spans="1:11" ht="15.75">
      <c r="A201" s="39">
        <f t="shared" si="7"/>
        <v>200</v>
      </c>
      <c r="B201" s="52" t="str">
        <f t="shared" si="6"/>
        <v>Abbie Lovering    U17G</v>
      </c>
      <c r="C201" s="60" t="s">
        <v>311</v>
      </c>
      <c r="D201" s="57" t="s">
        <v>465</v>
      </c>
      <c r="E201" s="56" t="s">
        <v>108</v>
      </c>
      <c r="F201" s="44"/>
      <c r="G201" s="44"/>
      <c r="H201" s="44"/>
      <c r="I201" s="44"/>
      <c r="J201" s="46"/>
      <c r="K201" s="10"/>
    </row>
    <row r="202" spans="1:11" ht="15.75">
      <c r="A202" s="39">
        <f t="shared" si="7"/>
        <v>201</v>
      </c>
      <c r="B202" s="52" t="str">
        <f t="shared" si="6"/>
        <v xml:space="preserve">Owen Lythell   U17M </v>
      </c>
      <c r="C202" s="58" t="s">
        <v>312</v>
      </c>
      <c r="D202" s="58" t="s">
        <v>527</v>
      </c>
      <c r="E202" s="56" t="s">
        <v>98</v>
      </c>
      <c r="F202" s="44"/>
      <c r="G202" s="44"/>
      <c r="H202" s="44"/>
      <c r="I202" s="44"/>
      <c r="J202" s="46"/>
      <c r="K202" s="10"/>
    </row>
    <row r="203" spans="1:11" ht="15.75">
      <c r="A203" s="39">
        <f t="shared" si="7"/>
        <v>202</v>
      </c>
      <c r="B203" s="52" t="str">
        <f t="shared" si="6"/>
        <v>Nicholas Maczugowski   U13B</v>
      </c>
      <c r="C203" s="60" t="s">
        <v>313</v>
      </c>
      <c r="D203" s="57" t="s">
        <v>528</v>
      </c>
      <c r="E203" s="56" t="s">
        <v>37</v>
      </c>
      <c r="F203" s="44"/>
      <c r="G203" s="44"/>
      <c r="H203" s="44"/>
      <c r="I203" s="44"/>
      <c r="J203" s="46"/>
      <c r="K203" s="10"/>
    </row>
    <row r="204" spans="1:11" ht="15.75">
      <c r="A204" s="39">
        <f t="shared" si="7"/>
        <v>203</v>
      </c>
      <c r="B204" s="52" t="str">
        <f t="shared" si="6"/>
        <v>Josh Maggs   U17M</v>
      </c>
      <c r="C204" s="60" t="s">
        <v>314</v>
      </c>
      <c r="D204" s="57" t="s">
        <v>514</v>
      </c>
      <c r="E204" s="56" t="s">
        <v>2</v>
      </c>
      <c r="F204" s="44"/>
      <c r="G204" s="44"/>
      <c r="H204" s="44"/>
      <c r="I204" s="44"/>
      <c r="J204" s="46"/>
      <c r="K204" s="10"/>
    </row>
    <row r="205" spans="1:11" ht="15.75">
      <c r="A205" s="39">
        <f t="shared" si="7"/>
        <v>204</v>
      </c>
      <c r="B205" s="52" t="str">
        <f t="shared" si="6"/>
        <v>Daisy Mahoney   U11</v>
      </c>
      <c r="C205" s="60" t="s">
        <v>315</v>
      </c>
      <c r="D205" s="57" t="s">
        <v>456</v>
      </c>
      <c r="E205" s="56" t="s">
        <v>92</v>
      </c>
      <c r="F205" s="44"/>
      <c r="G205" s="44"/>
      <c r="H205" s="44"/>
      <c r="I205" s="44"/>
      <c r="J205" s="46"/>
      <c r="K205" s="10"/>
    </row>
    <row r="206" spans="1:11" ht="15.75">
      <c r="A206" s="39">
        <f t="shared" si="7"/>
        <v>205</v>
      </c>
      <c r="B206" s="52" t="str">
        <f t="shared" si="6"/>
        <v xml:space="preserve">Caitlin Mander    U15G </v>
      </c>
      <c r="C206" s="60" t="s">
        <v>316</v>
      </c>
      <c r="D206" s="57" t="s">
        <v>457</v>
      </c>
      <c r="E206" s="56" t="s">
        <v>104</v>
      </c>
      <c r="F206" s="44"/>
      <c r="G206" s="44"/>
      <c r="H206" s="44"/>
      <c r="I206" s="44"/>
      <c r="J206" s="46"/>
      <c r="K206" s="10"/>
    </row>
    <row r="207" spans="1:11" ht="15.75">
      <c r="A207" s="39">
        <f t="shared" si="7"/>
        <v>206</v>
      </c>
      <c r="B207" s="52" t="str">
        <f t="shared" si="6"/>
        <v>Byron Mander    U15B</v>
      </c>
      <c r="C207" s="60" t="s">
        <v>317</v>
      </c>
      <c r="D207" s="57" t="s">
        <v>457</v>
      </c>
      <c r="E207" s="56" t="s">
        <v>91</v>
      </c>
      <c r="F207" s="44"/>
      <c r="G207" s="44"/>
      <c r="H207" s="44"/>
      <c r="I207" s="44"/>
      <c r="J207" s="46"/>
      <c r="K207" s="10"/>
    </row>
    <row r="208" spans="1:11" ht="15.75">
      <c r="A208" s="39">
        <f t="shared" si="7"/>
        <v>207</v>
      </c>
      <c r="B208" s="52" t="str">
        <f t="shared" si="6"/>
        <v>Gareth Manning    V50</v>
      </c>
      <c r="C208" s="76" t="s">
        <v>318</v>
      </c>
      <c r="D208" s="61" t="s">
        <v>529</v>
      </c>
      <c r="E208" s="66" t="s">
        <v>105</v>
      </c>
      <c r="F208" s="44"/>
      <c r="G208" s="44"/>
      <c r="H208" s="44"/>
      <c r="I208" s="44"/>
      <c r="J208" s="46"/>
      <c r="K208" s="10"/>
    </row>
    <row r="209" spans="1:11" ht="15.75">
      <c r="A209" s="39">
        <f t="shared" si="7"/>
        <v>208</v>
      </c>
      <c r="B209" s="52" t="str">
        <f t="shared" si="6"/>
        <v>Phillipa Mannings    SW</v>
      </c>
      <c r="C209" s="60" t="s">
        <v>319</v>
      </c>
      <c r="D209" s="57" t="s">
        <v>476</v>
      </c>
      <c r="E209" s="56" t="s">
        <v>61</v>
      </c>
      <c r="F209" s="44"/>
      <c r="G209" s="44"/>
      <c r="H209" s="44"/>
      <c r="I209" s="44"/>
      <c r="J209" s="46"/>
      <c r="K209" s="10"/>
    </row>
    <row r="210" spans="1:11" ht="15.75">
      <c r="A210" s="39">
        <f t="shared" si="7"/>
        <v>209</v>
      </c>
      <c r="B210" s="52" t="str">
        <f t="shared" si="6"/>
        <v>Joseph Markey    U15B</v>
      </c>
      <c r="C210" s="60" t="s">
        <v>320</v>
      </c>
      <c r="D210" s="59" t="s">
        <v>530</v>
      </c>
      <c r="E210" s="56" t="s">
        <v>91</v>
      </c>
      <c r="F210" s="44"/>
      <c r="G210" s="44"/>
      <c r="H210" s="44"/>
      <c r="I210" s="44"/>
      <c r="J210" s="46"/>
      <c r="K210" s="10"/>
    </row>
    <row r="211" spans="1:11" ht="15.75">
      <c r="A211" s="39">
        <f t="shared" si="7"/>
        <v>210</v>
      </c>
      <c r="B211" s="52" t="str">
        <f t="shared" si="6"/>
        <v>Joel Mattacks   U20M</v>
      </c>
      <c r="C211" s="58" t="s">
        <v>321</v>
      </c>
      <c r="D211" s="58" t="s">
        <v>496</v>
      </c>
      <c r="E211" s="56" t="s">
        <v>103</v>
      </c>
      <c r="F211" s="44"/>
      <c r="G211" s="44"/>
      <c r="H211" s="44"/>
      <c r="I211" s="44"/>
      <c r="J211" s="46"/>
      <c r="K211" s="10"/>
    </row>
    <row r="212" spans="1:11" ht="15.75">
      <c r="A212" s="39">
        <f t="shared" si="7"/>
        <v>211</v>
      </c>
      <c r="B212" s="52" t="str">
        <f t="shared" si="6"/>
        <v>Lucy-Jane Matthews    U20W</v>
      </c>
      <c r="C212" s="60" t="s">
        <v>322</v>
      </c>
      <c r="D212" s="57" t="s">
        <v>531</v>
      </c>
      <c r="E212" s="56" t="s">
        <v>93</v>
      </c>
      <c r="F212" s="44"/>
      <c r="G212" s="44"/>
      <c r="H212" s="44"/>
      <c r="I212" s="44"/>
      <c r="J212" s="46"/>
      <c r="K212" s="10"/>
    </row>
    <row r="213" spans="1:11" ht="15.75">
      <c r="A213" s="39">
        <f t="shared" si="7"/>
        <v>212</v>
      </c>
      <c r="B213" s="52" t="str">
        <f t="shared" si="6"/>
        <v xml:space="preserve">Saffron Maurice    U17M </v>
      </c>
      <c r="C213" s="60" t="s">
        <v>323</v>
      </c>
      <c r="D213" s="59" t="s">
        <v>523</v>
      </c>
      <c r="E213" s="56" t="s">
        <v>98</v>
      </c>
      <c r="F213" s="44"/>
      <c r="G213" s="44"/>
      <c r="H213" s="44"/>
      <c r="I213" s="44"/>
      <c r="J213" s="46"/>
      <c r="K213" s="10"/>
    </row>
    <row r="214" spans="1:11" ht="15.75">
      <c r="A214" s="39">
        <f t="shared" si="7"/>
        <v>213</v>
      </c>
      <c r="B214" s="52" t="str">
        <f t="shared" si="6"/>
        <v>Alex May    U11</v>
      </c>
      <c r="C214" s="60" t="s">
        <v>324</v>
      </c>
      <c r="D214" s="59" t="s">
        <v>468</v>
      </c>
      <c r="E214" s="56" t="s">
        <v>92</v>
      </c>
      <c r="F214" s="44"/>
      <c r="G214" s="44"/>
      <c r="H214" s="44"/>
      <c r="I214" s="44"/>
      <c r="J214" s="46"/>
      <c r="K214" s="10"/>
    </row>
    <row r="215" spans="1:11" ht="15.75">
      <c r="A215" s="39">
        <f t="shared" si="7"/>
        <v>214</v>
      </c>
      <c r="B215" s="52" t="str">
        <f t="shared" si="6"/>
        <v>Enya Maylor   U17W</v>
      </c>
      <c r="C215" s="60" t="s">
        <v>325</v>
      </c>
      <c r="D215" s="57" t="s">
        <v>480</v>
      </c>
      <c r="E215" s="56" t="s">
        <v>94</v>
      </c>
      <c r="F215" s="44"/>
      <c r="G215" s="44"/>
      <c r="H215" s="44"/>
      <c r="I215" s="44"/>
      <c r="J215" s="46"/>
      <c r="K215" s="10"/>
    </row>
    <row r="216" spans="1:11" ht="15.75">
      <c r="A216" s="39">
        <f t="shared" si="7"/>
        <v>215</v>
      </c>
      <c r="B216" s="52" t="str">
        <f t="shared" si="6"/>
        <v>James Mckibbin   SM</v>
      </c>
      <c r="C216" s="60" t="s">
        <v>326</v>
      </c>
      <c r="D216" s="57" t="s">
        <v>532</v>
      </c>
      <c r="E216" s="56" t="s">
        <v>50</v>
      </c>
      <c r="F216" s="44"/>
      <c r="G216" s="44"/>
      <c r="H216" s="44"/>
      <c r="I216" s="44"/>
      <c r="J216" s="46"/>
      <c r="K216" s="10"/>
    </row>
    <row r="217" spans="1:11" ht="15.75">
      <c r="A217" s="39">
        <f t="shared" si="7"/>
        <v>216</v>
      </c>
      <c r="B217" s="52" t="str">
        <f t="shared" si="6"/>
        <v>Harry Meredith   U20</v>
      </c>
      <c r="C217" s="60" t="s">
        <v>327</v>
      </c>
      <c r="D217" s="57" t="s">
        <v>457</v>
      </c>
      <c r="E217" s="56" t="s">
        <v>106</v>
      </c>
      <c r="F217" s="44"/>
      <c r="G217" s="44"/>
      <c r="H217" s="44"/>
      <c r="I217" s="44"/>
      <c r="J217" s="46"/>
      <c r="K217" s="10"/>
    </row>
    <row r="218" spans="1:11" ht="15.75">
      <c r="A218" s="39">
        <f t="shared" si="7"/>
        <v>217</v>
      </c>
      <c r="B218" s="52" t="str">
        <f t="shared" si="6"/>
        <v>Joe Milton    U17M</v>
      </c>
      <c r="C218" s="60" t="s">
        <v>328</v>
      </c>
      <c r="D218" s="57" t="s">
        <v>530</v>
      </c>
      <c r="E218" s="56" t="s">
        <v>2</v>
      </c>
      <c r="F218" s="44"/>
      <c r="G218" s="44"/>
      <c r="H218" s="44"/>
      <c r="I218" s="44"/>
      <c r="J218" s="46"/>
      <c r="K218" s="10"/>
    </row>
    <row r="219" spans="1:11" ht="15.75">
      <c r="A219" s="39">
        <f t="shared" si="7"/>
        <v>218</v>
      </c>
      <c r="B219" s="52" t="str">
        <f t="shared" si="6"/>
        <v>Joshua Moore    U15B</v>
      </c>
      <c r="C219" s="76" t="s">
        <v>329</v>
      </c>
      <c r="D219" s="61" t="s">
        <v>479</v>
      </c>
      <c r="E219" s="69" t="s">
        <v>91</v>
      </c>
      <c r="F219" s="44"/>
      <c r="G219" s="44"/>
      <c r="H219" s="44"/>
      <c r="I219" s="44"/>
      <c r="J219" s="46"/>
      <c r="K219" s="10"/>
    </row>
    <row r="220" spans="1:11" ht="15.75">
      <c r="A220" s="39">
        <f t="shared" si="7"/>
        <v>219</v>
      </c>
      <c r="B220" s="52" t="str">
        <f t="shared" si="6"/>
        <v xml:space="preserve">Elliot Moran    U20M </v>
      </c>
      <c r="C220" s="60" t="s">
        <v>330</v>
      </c>
      <c r="D220" s="59" t="s">
        <v>466</v>
      </c>
      <c r="E220" s="56" t="s">
        <v>100</v>
      </c>
      <c r="F220" s="44"/>
      <c r="G220" s="44"/>
      <c r="H220" s="44"/>
      <c r="I220" s="44"/>
      <c r="J220" s="46"/>
      <c r="K220" s="10"/>
    </row>
    <row r="221" spans="1:11" ht="15.75">
      <c r="A221" s="39">
        <f t="shared" si="7"/>
        <v>220</v>
      </c>
      <c r="B221" s="52" t="str">
        <f t="shared" si="6"/>
        <v>William Nicolle   SM</v>
      </c>
      <c r="C221" s="60" t="s">
        <v>331</v>
      </c>
      <c r="D221" s="57" t="s">
        <v>111</v>
      </c>
      <c r="E221" s="56" t="s">
        <v>50</v>
      </c>
      <c r="F221" s="44"/>
      <c r="G221" s="44"/>
      <c r="H221" s="44"/>
      <c r="I221" s="44"/>
      <c r="J221" s="46"/>
      <c r="K221" s="10"/>
    </row>
    <row r="222" spans="1:11" ht="15.75">
      <c r="A222" s="39">
        <f t="shared" si="7"/>
        <v>221</v>
      </c>
      <c r="B222" s="52" t="str">
        <f t="shared" si="6"/>
        <v>Holly Nixon   U17W</v>
      </c>
      <c r="C222" s="60" t="s">
        <v>332</v>
      </c>
      <c r="D222" s="59" t="s">
        <v>465</v>
      </c>
      <c r="E222" s="56" t="s">
        <v>94</v>
      </c>
      <c r="F222" s="44"/>
      <c r="G222" s="44"/>
      <c r="H222" s="44"/>
      <c r="I222" s="44"/>
      <c r="J222" s="46"/>
      <c r="K222" s="10"/>
    </row>
    <row r="223" spans="1:11" ht="15.75">
      <c r="A223" s="39">
        <f t="shared" si="7"/>
        <v>222</v>
      </c>
      <c r="B223" s="52" t="str">
        <f t="shared" si="6"/>
        <v xml:space="preserve">Aidan Noble   U20 </v>
      </c>
      <c r="C223" s="60" t="s">
        <v>598</v>
      </c>
      <c r="D223" s="57" t="s">
        <v>519</v>
      </c>
      <c r="E223" s="56" t="s">
        <v>97</v>
      </c>
      <c r="F223" s="44"/>
      <c r="G223" s="44"/>
      <c r="H223" s="44"/>
      <c r="I223" s="44"/>
      <c r="J223" s="46"/>
      <c r="K223" s="10"/>
    </row>
    <row r="224" spans="1:11" ht="15.75">
      <c r="A224" s="39">
        <f t="shared" si="7"/>
        <v>223</v>
      </c>
      <c r="B224" s="52" t="str">
        <f t="shared" si="6"/>
        <v xml:space="preserve">Callum Oliver-Davidson    U20M </v>
      </c>
      <c r="C224" s="60" t="s">
        <v>333</v>
      </c>
      <c r="D224" s="57" t="s">
        <v>533</v>
      </c>
      <c r="E224" s="56" t="s">
        <v>100</v>
      </c>
      <c r="F224" s="44"/>
      <c r="G224" s="44"/>
      <c r="H224" s="44"/>
      <c r="I224" s="44"/>
      <c r="J224" s="46"/>
      <c r="K224" s="10"/>
    </row>
    <row r="225" spans="1:11" ht="15.75">
      <c r="A225" s="39">
        <f t="shared" si="7"/>
        <v>224</v>
      </c>
      <c r="B225" s="52" t="str">
        <f t="shared" si="6"/>
        <v>Angelica Oparinde    U17G</v>
      </c>
      <c r="C225" s="60" t="s">
        <v>334</v>
      </c>
      <c r="D225" s="57" t="s">
        <v>534</v>
      </c>
      <c r="E225" s="56" t="s">
        <v>108</v>
      </c>
      <c r="F225" s="44"/>
      <c r="G225" s="44"/>
      <c r="H225" s="44"/>
      <c r="I225" s="44"/>
      <c r="J225" s="46"/>
      <c r="K225" s="10"/>
    </row>
    <row r="226" spans="1:11" ht="15.75">
      <c r="A226" s="39">
        <f t="shared" si="7"/>
        <v>225</v>
      </c>
      <c r="B226" s="52" t="str">
        <f t="shared" si="6"/>
        <v>Thema Osborne-Hendricks    U17W</v>
      </c>
      <c r="C226" s="58" t="s">
        <v>335</v>
      </c>
      <c r="D226" s="58"/>
      <c r="E226" s="56" t="s">
        <v>94</v>
      </c>
      <c r="F226" s="44"/>
      <c r="G226" s="44"/>
      <c r="H226" s="44"/>
      <c r="I226" s="44"/>
      <c r="J226" s="46"/>
      <c r="K226" s="10"/>
    </row>
    <row r="227" spans="1:11" ht="15.75">
      <c r="A227" s="39">
        <f t="shared" si="7"/>
        <v>226</v>
      </c>
      <c r="B227" s="52" t="str">
        <f t="shared" si="6"/>
        <v>Ellie Osmond    U17W</v>
      </c>
      <c r="C227" s="60" t="s">
        <v>336</v>
      </c>
      <c r="D227" s="57" t="s">
        <v>535</v>
      </c>
      <c r="E227" s="56" t="s">
        <v>94</v>
      </c>
      <c r="F227" s="44"/>
      <c r="G227" s="44"/>
      <c r="H227" s="44"/>
      <c r="I227" s="44"/>
      <c r="J227" s="46"/>
      <c r="K227" s="10"/>
    </row>
    <row r="228" spans="1:11" ht="15.75">
      <c r="A228" s="39">
        <f t="shared" si="7"/>
        <v>227</v>
      </c>
      <c r="B228" s="52" t="str">
        <f t="shared" si="6"/>
        <v>Rebecca Ousby    U20W</v>
      </c>
      <c r="C228" s="60" t="s">
        <v>337</v>
      </c>
      <c r="D228" s="57" t="s">
        <v>457</v>
      </c>
      <c r="E228" s="56" t="s">
        <v>93</v>
      </c>
      <c r="F228" s="44"/>
      <c r="G228" s="44"/>
      <c r="H228" s="44"/>
      <c r="I228" s="44"/>
      <c r="J228" s="46"/>
      <c r="K228" s="10"/>
    </row>
    <row r="229" spans="1:11" ht="15.75">
      <c r="A229" s="39">
        <f t="shared" si="7"/>
        <v>228</v>
      </c>
      <c r="B229" s="52" t="str">
        <f t="shared" si="6"/>
        <v>Christopher Page    U17B</v>
      </c>
      <c r="C229" s="60" t="s">
        <v>338</v>
      </c>
      <c r="D229" s="57" t="s">
        <v>475</v>
      </c>
      <c r="E229" s="56" t="s">
        <v>96</v>
      </c>
      <c r="F229" s="44"/>
      <c r="G229" s="44"/>
      <c r="H229" s="44"/>
      <c r="I229" s="44"/>
      <c r="J229" s="46"/>
      <c r="K229" s="10"/>
    </row>
    <row r="230" spans="1:11" ht="15.75">
      <c r="A230" s="39">
        <f t="shared" si="7"/>
        <v>229</v>
      </c>
      <c r="B230" s="52" t="str">
        <f t="shared" si="6"/>
        <v>Matthew Page    U15B</v>
      </c>
      <c r="C230" s="60" t="s">
        <v>339</v>
      </c>
      <c r="D230" s="59" t="s">
        <v>517</v>
      </c>
      <c r="E230" s="56" t="s">
        <v>91</v>
      </c>
      <c r="F230" s="44"/>
      <c r="G230" s="44"/>
      <c r="H230" s="44"/>
      <c r="I230" s="44"/>
      <c r="J230" s="46"/>
      <c r="K230" s="10"/>
    </row>
    <row r="231" spans="1:11" ht="15.75">
      <c r="A231" s="39">
        <f t="shared" si="7"/>
        <v>230</v>
      </c>
      <c r="B231" s="52" t="str">
        <f t="shared" si="6"/>
        <v>Holly Page    U20G</v>
      </c>
      <c r="C231" s="58" t="s">
        <v>340</v>
      </c>
      <c r="D231" s="58" t="s">
        <v>536</v>
      </c>
      <c r="E231" s="56" t="s">
        <v>573</v>
      </c>
      <c r="F231" s="44"/>
      <c r="G231" s="44"/>
      <c r="H231" s="44"/>
      <c r="I231" s="44"/>
      <c r="J231" s="46"/>
      <c r="K231" s="10"/>
    </row>
    <row r="232" spans="1:11" ht="15.75">
      <c r="A232" s="39">
        <f t="shared" si="7"/>
        <v>231</v>
      </c>
      <c r="B232" s="52" t="str">
        <f t="shared" si="6"/>
        <v>Sophie Page    U13G</v>
      </c>
      <c r="C232" s="60" t="s">
        <v>341</v>
      </c>
      <c r="D232" s="57" t="s">
        <v>537</v>
      </c>
      <c r="E232" s="56" t="s">
        <v>39</v>
      </c>
      <c r="F232" s="44"/>
      <c r="G232" s="44"/>
      <c r="H232" s="44"/>
      <c r="I232" s="44"/>
      <c r="J232" s="46"/>
      <c r="K232" s="10"/>
    </row>
    <row r="233" spans="1:11" ht="15.75">
      <c r="A233" s="39">
        <f t="shared" si="7"/>
        <v>232</v>
      </c>
      <c r="B233" s="52" t="str">
        <f t="shared" si="6"/>
        <v>Holly Paine    U20</v>
      </c>
      <c r="C233" s="75" t="s">
        <v>342</v>
      </c>
      <c r="D233" s="58" t="s">
        <v>456</v>
      </c>
      <c r="E233" s="56" t="s">
        <v>106</v>
      </c>
      <c r="F233" s="44"/>
      <c r="G233" s="44"/>
      <c r="H233" s="44"/>
      <c r="I233" s="44"/>
      <c r="J233" s="46"/>
      <c r="K233" s="10"/>
    </row>
    <row r="234" spans="1:11" ht="15.75">
      <c r="A234" s="39">
        <f t="shared" si="7"/>
        <v>233</v>
      </c>
      <c r="B234" s="52" t="str">
        <f t="shared" si="6"/>
        <v>Emily Parker   U17W</v>
      </c>
      <c r="C234" s="75" t="s">
        <v>343</v>
      </c>
      <c r="D234" s="58" t="s">
        <v>486</v>
      </c>
      <c r="E234" s="56" t="s">
        <v>94</v>
      </c>
      <c r="F234" s="44"/>
      <c r="G234" s="44"/>
      <c r="H234" s="44"/>
      <c r="I234" s="44"/>
      <c r="J234" s="46"/>
      <c r="K234" s="10"/>
    </row>
    <row r="235" spans="1:11" ht="15.75">
      <c r="A235" s="39">
        <f t="shared" si="7"/>
        <v>234</v>
      </c>
      <c r="B235" s="52" t="str">
        <f t="shared" si="6"/>
        <v>Dan Parkin   U17M</v>
      </c>
      <c r="C235" s="60" t="s">
        <v>344</v>
      </c>
      <c r="D235" s="57" t="s">
        <v>532</v>
      </c>
      <c r="E235" s="56" t="s">
        <v>2</v>
      </c>
      <c r="F235" s="44"/>
      <c r="G235" s="44"/>
      <c r="H235" s="44"/>
      <c r="I235" s="44"/>
      <c r="J235" s="46"/>
      <c r="K235" s="10"/>
    </row>
    <row r="236" spans="1:11" ht="15.75">
      <c r="A236" s="39">
        <f t="shared" si="7"/>
        <v>235</v>
      </c>
      <c r="B236" s="52" t="str">
        <f t="shared" si="6"/>
        <v>Will Parry    U17M</v>
      </c>
      <c r="C236" s="60" t="s">
        <v>345</v>
      </c>
      <c r="D236" s="57" t="s">
        <v>455</v>
      </c>
      <c r="E236" s="56" t="s">
        <v>2</v>
      </c>
      <c r="F236" s="44"/>
      <c r="G236" s="44"/>
      <c r="H236" s="44"/>
      <c r="I236" s="44"/>
      <c r="J236" s="46"/>
      <c r="K236" s="10"/>
    </row>
    <row r="237" spans="1:11" ht="15.75">
      <c r="A237" s="39">
        <f t="shared" si="7"/>
        <v>236</v>
      </c>
      <c r="B237" s="52" t="str">
        <f t="shared" si="6"/>
        <v>Aidan Patton   SM</v>
      </c>
      <c r="C237" s="58" t="s">
        <v>346</v>
      </c>
      <c r="D237" s="57" t="s">
        <v>538</v>
      </c>
      <c r="E237" s="56" t="s">
        <v>50</v>
      </c>
      <c r="F237" s="44"/>
      <c r="G237" s="44"/>
      <c r="H237" s="44"/>
      <c r="I237" s="44"/>
      <c r="J237" s="46"/>
      <c r="K237" s="10"/>
    </row>
    <row r="238" spans="1:11" ht="15.75">
      <c r="A238" s="39">
        <f t="shared" si="7"/>
        <v>237</v>
      </c>
      <c r="B238" s="52" t="str">
        <f t="shared" si="6"/>
        <v>Birdie Payne   U15G</v>
      </c>
      <c r="C238" s="58" t="s">
        <v>347</v>
      </c>
      <c r="D238" s="58" t="s">
        <v>465</v>
      </c>
      <c r="E238" s="56" t="s">
        <v>34</v>
      </c>
      <c r="F238" s="44"/>
      <c r="G238" s="44"/>
      <c r="H238" s="44"/>
      <c r="I238" s="44"/>
      <c r="J238" s="46"/>
      <c r="K238" s="10"/>
    </row>
    <row r="239" spans="1:11" ht="15.75">
      <c r="A239" s="39">
        <f t="shared" si="7"/>
        <v>238</v>
      </c>
      <c r="B239" s="52" t="str">
        <f t="shared" si="6"/>
        <v>Elowen Penfold    U20W</v>
      </c>
      <c r="C239" s="60" t="s">
        <v>348</v>
      </c>
      <c r="D239" s="57" t="s">
        <v>539</v>
      </c>
      <c r="E239" s="56" t="s">
        <v>93</v>
      </c>
      <c r="F239" s="44"/>
      <c r="G239" s="44"/>
      <c r="H239" s="44"/>
      <c r="I239" s="44"/>
      <c r="J239" s="46"/>
      <c r="K239" s="10"/>
    </row>
    <row r="240" spans="1:11" ht="15.75">
      <c r="A240" s="39">
        <f t="shared" si="7"/>
        <v>239</v>
      </c>
      <c r="B240" s="52" t="str">
        <f t="shared" si="6"/>
        <v>Brenden Pentland    U20M</v>
      </c>
      <c r="C240" s="58" t="s">
        <v>349</v>
      </c>
      <c r="D240" s="57" t="s">
        <v>467</v>
      </c>
      <c r="E240" s="56" t="s">
        <v>103</v>
      </c>
      <c r="F240" s="44"/>
      <c r="G240" s="44"/>
      <c r="H240" s="44"/>
      <c r="I240" s="44"/>
      <c r="J240" s="46"/>
      <c r="K240" s="10"/>
    </row>
    <row r="241" spans="1:11" ht="15.75">
      <c r="A241" s="39">
        <f t="shared" si="7"/>
        <v>240</v>
      </c>
      <c r="B241" s="52" t="str">
        <f t="shared" si="6"/>
        <v>Sam Petherbridge   U17B</v>
      </c>
      <c r="C241" s="60" t="s">
        <v>350</v>
      </c>
      <c r="D241" s="59" t="s">
        <v>540</v>
      </c>
      <c r="E241" s="56" t="s">
        <v>96</v>
      </c>
      <c r="F241" s="44"/>
      <c r="G241" s="44"/>
      <c r="H241" s="44"/>
      <c r="I241" s="44"/>
      <c r="J241" s="46"/>
      <c r="K241" s="10"/>
    </row>
    <row r="242" spans="1:11" ht="15.75">
      <c r="A242" s="39">
        <f t="shared" si="7"/>
        <v>241</v>
      </c>
      <c r="B242" s="52" t="str">
        <f t="shared" si="6"/>
        <v>Marcus Pidgley    SM(T37)</v>
      </c>
      <c r="C242" s="60" t="s">
        <v>351</v>
      </c>
      <c r="D242" s="57" t="s">
        <v>486</v>
      </c>
      <c r="E242" s="56" t="s">
        <v>574</v>
      </c>
      <c r="F242" s="44"/>
      <c r="G242" s="44"/>
      <c r="H242" s="44"/>
      <c r="I242" s="44"/>
      <c r="J242" s="46"/>
      <c r="K242" s="10"/>
    </row>
    <row r="243" spans="1:11" ht="15.75">
      <c r="A243" s="39">
        <f t="shared" si="7"/>
        <v>242</v>
      </c>
      <c r="B243" s="52" t="str">
        <f t="shared" si="6"/>
        <v>Rebecca Pierce    SW</v>
      </c>
      <c r="C243" s="60" t="s">
        <v>352</v>
      </c>
      <c r="D243" s="59" t="s">
        <v>464</v>
      </c>
      <c r="E243" s="56" t="s">
        <v>61</v>
      </c>
      <c r="F243" s="44"/>
      <c r="G243" s="44"/>
      <c r="H243" s="44"/>
      <c r="I243" s="44"/>
      <c r="J243" s="46"/>
      <c r="K243" s="10"/>
    </row>
    <row r="244" spans="1:11" ht="15.75">
      <c r="A244" s="39">
        <f t="shared" si="7"/>
        <v>243</v>
      </c>
      <c r="B244" s="52" t="str">
        <f t="shared" si="6"/>
        <v>Charlotte Piper   U17W</v>
      </c>
      <c r="C244" s="58" t="s">
        <v>353</v>
      </c>
      <c r="D244" s="58" t="s">
        <v>486</v>
      </c>
      <c r="E244" s="56" t="s">
        <v>94</v>
      </c>
      <c r="F244" s="44"/>
      <c r="G244" s="44"/>
      <c r="H244" s="44"/>
      <c r="I244" s="44"/>
      <c r="J244" s="46"/>
      <c r="K244" s="10"/>
    </row>
    <row r="245" spans="1:11" ht="15.75">
      <c r="A245" s="39">
        <f t="shared" si="7"/>
        <v>244</v>
      </c>
      <c r="B245" s="52" t="str">
        <f t="shared" si="6"/>
        <v>Mark Plowman   SM</v>
      </c>
      <c r="C245" s="58" t="s">
        <v>354</v>
      </c>
      <c r="D245" s="57" t="s">
        <v>455</v>
      </c>
      <c r="E245" s="56" t="s">
        <v>50</v>
      </c>
      <c r="F245" s="44"/>
      <c r="G245" s="44"/>
      <c r="H245" s="44"/>
      <c r="I245" s="44"/>
      <c r="J245" s="46"/>
      <c r="K245" s="10"/>
    </row>
    <row r="246" spans="1:11" ht="15.75">
      <c r="A246" s="39">
        <f t="shared" si="7"/>
        <v>245</v>
      </c>
      <c r="B246" s="52" t="str">
        <f t="shared" si="6"/>
        <v xml:space="preserve">Joe Ponter    U17M </v>
      </c>
      <c r="C246" s="60" t="s">
        <v>355</v>
      </c>
      <c r="D246" s="59" t="s">
        <v>111</v>
      </c>
      <c r="E246" s="56" t="s">
        <v>98</v>
      </c>
      <c r="F246" s="44"/>
      <c r="G246" s="44"/>
      <c r="H246" s="44"/>
      <c r="I246" s="44"/>
      <c r="J246" s="46"/>
      <c r="K246" s="10"/>
    </row>
    <row r="247" spans="1:11" ht="15.75">
      <c r="A247" s="39">
        <f t="shared" si="7"/>
        <v>246</v>
      </c>
      <c r="B247" s="52" t="str">
        <f t="shared" si="6"/>
        <v xml:space="preserve">Sam Ponter    U17M </v>
      </c>
      <c r="C247" s="60" t="s">
        <v>356</v>
      </c>
      <c r="D247" s="59" t="s">
        <v>111</v>
      </c>
      <c r="E247" s="56" t="s">
        <v>98</v>
      </c>
      <c r="F247" s="44"/>
      <c r="G247" s="44"/>
      <c r="H247" s="44"/>
      <c r="I247" s="44"/>
      <c r="J247" s="46"/>
      <c r="K247" s="10"/>
    </row>
    <row r="248" spans="1:11" ht="15.75">
      <c r="A248" s="39">
        <f t="shared" si="7"/>
        <v>247</v>
      </c>
      <c r="B248" s="52" t="str">
        <f t="shared" si="6"/>
        <v>Caroline Powell   V70</v>
      </c>
      <c r="C248" s="80" t="s">
        <v>357</v>
      </c>
      <c r="D248" s="65" t="s">
        <v>514</v>
      </c>
      <c r="E248" s="70" t="s">
        <v>555</v>
      </c>
      <c r="F248" s="44"/>
      <c r="G248" s="44"/>
      <c r="H248" s="44"/>
      <c r="I248" s="44"/>
      <c r="J248" s="46"/>
      <c r="K248" s="10"/>
    </row>
    <row r="249" spans="1:11" ht="15.75">
      <c r="A249" s="39">
        <f t="shared" si="7"/>
        <v>248</v>
      </c>
      <c r="B249" s="52" t="str">
        <f t="shared" si="6"/>
        <v xml:space="preserve">Andrew Power    </v>
      </c>
      <c r="C249" s="80" t="s">
        <v>358</v>
      </c>
      <c r="D249" s="65" t="s">
        <v>467</v>
      </c>
      <c r="E249" s="66"/>
      <c r="F249" s="44"/>
      <c r="G249" s="44"/>
      <c r="H249" s="44"/>
      <c r="I249" s="44"/>
      <c r="J249" s="46"/>
      <c r="K249" s="10"/>
    </row>
    <row r="250" spans="1:11" ht="15.75">
      <c r="A250" s="39">
        <f t="shared" si="7"/>
        <v>249</v>
      </c>
      <c r="B250" s="52" t="str">
        <f t="shared" si="6"/>
        <v>Yusuf Qazi   U13B</v>
      </c>
      <c r="C250" s="60" t="s">
        <v>359</v>
      </c>
      <c r="D250" s="57" t="s">
        <v>457</v>
      </c>
      <c r="E250" s="56" t="s">
        <v>37</v>
      </c>
      <c r="F250" s="44"/>
      <c r="G250" s="44"/>
      <c r="H250" s="44"/>
      <c r="I250" s="44"/>
      <c r="J250" s="46"/>
      <c r="K250" s="10"/>
    </row>
    <row r="251" spans="1:11" ht="15.75">
      <c r="A251" s="39">
        <f t="shared" si="7"/>
        <v>250</v>
      </c>
      <c r="B251" s="52" t="str">
        <f t="shared" si="6"/>
        <v>Imam Qazi   SM</v>
      </c>
      <c r="C251" s="60" t="s">
        <v>360</v>
      </c>
      <c r="D251" s="57" t="s">
        <v>457</v>
      </c>
      <c r="E251" s="56" t="s">
        <v>50</v>
      </c>
      <c r="F251" s="44"/>
      <c r="G251" s="44"/>
      <c r="H251" s="44"/>
      <c r="I251" s="44"/>
      <c r="J251" s="46"/>
      <c r="K251" s="10"/>
    </row>
    <row r="252" spans="1:11" ht="15.75">
      <c r="A252" s="39">
        <f t="shared" si="7"/>
        <v>251</v>
      </c>
      <c r="B252" s="52" t="str">
        <f t="shared" si="6"/>
        <v>Anisah Qazi   U17W</v>
      </c>
      <c r="C252" s="60" t="s">
        <v>361</v>
      </c>
      <c r="D252" s="57" t="s">
        <v>457</v>
      </c>
      <c r="E252" s="56" t="s">
        <v>94</v>
      </c>
      <c r="F252" s="44"/>
      <c r="G252" s="44"/>
      <c r="H252" s="44"/>
      <c r="I252" s="44"/>
      <c r="J252" s="46"/>
      <c r="K252" s="10"/>
    </row>
    <row r="253" spans="1:11" ht="15.75">
      <c r="A253" s="39">
        <f t="shared" si="7"/>
        <v>252</v>
      </c>
      <c r="B253" s="52" t="str">
        <f t="shared" si="6"/>
        <v xml:space="preserve">Oliver Rawles    U17M </v>
      </c>
      <c r="C253" s="60" t="s">
        <v>362</v>
      </c>
      <c r="D253" s="59" t="s">
        <v>465</v>
      </c>
      <c r="E253" s="56" t="s">
        <v>98</v>
      </c>
      <c r="F253" s="44"/>
      <c r="G253" s="44"/>
      <c r="H253" s="44"/>
      <c r="I253" s="44"/>
      <c r="J253" s="46"/>
      <c r="K253" s="10"/>
    </row>
    <row r="254" spans="1:11" ht="15.75">
      <c r="A254" s="39">
        <f t="shared" si="7"/>
        <v>253</v>
      </c>
      <c r="B254" s="52" t="str">
        <f t="shared" si="6"/>
        <v>Aimee Rea    U15G</v>
      </c>
      <c r="C254" s="60" t="s">
        <v>363</v>
      </c>
      <c r="D254" s="59" t="s">
        <v>467</v>
      </c>
      <c r="E254" s="56" t="s">
        <v>34</v>
      </c>
      <c r="F254" s="44"/>
      <c r="G254" s="44"/>
      <c r="H254" s="44"/>
      <c r="I254" s="44"/>
      <c r="J254" s="46"/>
      <c r="K254" s="10"/>
    </row>
    <row r="255" spans="1:11" ht="15.75">
      <c r="A255" s="39">
        <f t="shared" si="7"/>
        <v>254</v>
      </c>
      <c r="B255" s="52" t="str">
        <f t="shared" si="6"/>
        <v>Ryan Reed    U13B</v>
      </c>
      <c r="C255" s="60" t="s">
        <v>364</v>
      </c>
      <c r="D255" s="57" t="s">
        <v>111</v>
      </c>
      <c r="E255" s="56" t="s">
        <v>37</v>
      </c>
      <c r="F255" s="44"/>
      <c r="G255" s="44"/>
      <c r="H255" s="44"/>
      <c r="I255" s="44"/>
      <c r="J255" s="46"/>
      <c r="K255" s="10"/>
    </row>
    <row r="256" spans="1:11" ht="15.75">
      <c r="A256" s="39">
        <f t="shared" si="7"/>
        <v>255</v>
      </c>
      <c r="B256" s="52" t="str">
        <f t="shared" si="6"/>
        <v>Harry Ricketts   U15 B</v>
      </c>
      <c r="C256" s="60" t="s">
        <v>365</v>
      </c>
      <c r="D256" s="59" t="s">
        <v>463</v>
      </c>
      <c r="E256" s="56" t="s">
        <v>566</v>
      </c>
      <c r="F256" s="44"/>
      <c r="G256" s="44"/>
      <c r="H256" s="44"/>
      <c r="I256" s="44"/>
      <c r="J256" s="46"/>
      <c r="K256" s="10"/>
    </row>
    <row r="257" spans="1:11" ht="15.75">
      <c r="A257" s="39">
        <f t="shared" si="7"/>
        <v>256</v>
      </c>
      <c r="B257" s="52" t="str">
        <f t="shared" si="6"/>
        <v xml:space="preserve">Finlay Ridout    U17M </v>
      </c>
      <c r="C257" s="60" t="s">
        <v>366</v>
      </c>
      <c r="D257" s="57" t="s">
        <v>456</v>
      </c>
      <c r="E257" s="56" t="s">
        <v>98</v>
      </c>
      <c r="F257" s="44"/>
      <c r="G257" s="44"/>
      <c r="H257" s="44"/>
      <c r="I257" s="44"/>
      <c r="J257" s="46"/>
      <c r="K257" s="10"/>
    </row>
    <row r="258" spans="1:11" ht="15.75">
      <c r="A258" s="39">
        <f t="shared" si="7"/>
        <v>257</v>
      </c>
      <c r="B258" s="52" t="str">
        <f t="shared" si="6"/>
        <v>Michael Robbins   SM</v>
      </c>
      <c r="C258" s="60" t="s">
        <v>367</v>
      </c>
      <c r="D258" s="57" t="s">
        <v>541</v>
      </c>
      <c r="E258" s="56" t="s">
        <v>50</v>
      </c>
      <c r="F258" s="44"/>
      <c r="G258" s="44"/>
      <c r="H258" s="44"/>
      <c r="I258" s="44"/>
      <c r="J258" s="46"/>
      <c r="K258" s="10"/>
    </row>
    <row r="259" spans="1:11" ht="15.75">
      <c r="A259" s="39">
        <f t="shared" si="7"/>
        <v>258</v>
      </c>
      <c r="B259" s="52" t="str">
        <f t="shared" ref="B259:B322" si="8">C259&amp;"   "&amp;E259</f>
        <v xml:space="preserve">Seren Rodgers   U15G </v>
      </c>
      <c r="C259" s="60" t="s">
        <v>368</v>
      </c>
      <c r="D259" s="57" t="s">
        <v>111</v>
      </c>
      <c r="E259" s="56" t="s">
        <v>104</v>
      </c>
      <c r="F259" s="44"/>
      <c r="G259" s="44"/>
      <c r="H259" s="44"/>
      <c r="I259" s="44"/>
      <c r="J259" s="46"/>
      <c r="K259" s="10"/>
    </row>
    <row r="260" spans="1:11" ht="15.75">
      <c r="A260" s="39">
        <f t="shared" ref="A260:A323" si="9">A259+1</f>
        <v>259</v>
      </c>
      <c r="B260" s="52" t="str">
        <f t="shared" si="8"/>
        <v xml:space="preserve">Nia Rodgers    U13G </v>
      </c>
      <c r="C260" s="60" t="s">
        <v>369</v>
      </c>
      <c r="D260" s="57" t="s">
        <v>111</v>
      </c>
      <c r="E260" s="56" t="s">
        <v>559</v>
      </c>
      <c r="F260" s="44"/>
      <c r="G260" s="44"/>
      <c r="H260" s="44"/>
      <c r="I260" s="44"/>
      <c r="J260" s="46"/>
      <c r="K260" s="10"/>
    </row>
    <row r="261" spans="1:11" ht="15.75">
      <c r="A261" s="39">
        <f t="shared" si="9"/>
        <v>260</v>
      </c>
      <c r="B261" s="52" t="str">
        <f t="shared" si="8"/>
        <v xml:space="preserve">   </v>
      </c>
      <c r="C261" s="60"/>
      <c r="D261" s="57"/>
      <c r="E261" s="56"/>
      <c r="F261" s="44"/>
      <c r="G261" s="44"/>
      <c r="H261" s="44"/>
      <c r="I261" s="44"/>
      <c r="J261" s="46"/>
      <c r="K261" s="10"/>
    </row>
    <row r="262" spans="1:11" ht="15.75">
      <c r="A262" s="39">
        <f t="shared" si="9"/>
        <v>261</v>
      </c>
      <c r="B262" s="52" t="str">
        <f t="shared" si="8"/>
        <v xml:space="preserve">   </v>
      </c>
      <c r="C262" s="60"/>
      <c r="D262" s="57"/>
      <c r="E262" s="56"/>
      <c r="F262" s="44"/>
      <c r="G262" s="44"/>
      <c r="H262" s="44"/>
      <c r="I262" s="44"/>
      <c r="J262" s="46"/>
      <c r="K262" s="10"/>
    </row>
    <row r="263" spans="1:11" ht="15.75">
      <c r="A263" s="39">
        <f t="shared" si="9"/>
        <v>262</v>
      </c>
      <c r="B263" s="52" t="str">
        <f t="shared" si="8"/>
        <v>Rebecca Roots   U23</v>
      </c>
      <c r="C263" s="60" t="s">
        <v>370</v>
      </c>
      <c r="D263" s="57" t="s">
        <v>542</v>
      </c>
      <c r="E263" s="56" t="s">
        <v>569</v>
      </c>
      <c r="F263" s="44"/>
      <c r="G263" s="44"/>
      <c r="H263" s="44"/>
      <c r="I263" s="44"/>
      <c r="J263" s="46"/>
      <c r="K263" s="10"/>
    </row>
    <row r="264" spans="1:11" ht="15.75">
      <c r="A264" s="39">
        <f t="shared" si="9"/>
        <v>263</v>
      </c>
      <c r="B264" s="52" t="str">
        <f t="shared" si="8"/>
        <v>Estelle Roots    U15G</v>
      </c>
      <c r="C264" s="58" t="s">
        <v>371</v>
      </c>
      <c r="D264" s="57" t="s">
        <v>542</v>
      </c>
      <c r="E264" s="56" t="s">
        <v>34</v>
      </c>
      <c r="F264" s="44"/>
      <c r="G264" s="44"/>
      <c r="H264" s="44"/>
      <c r="I264" s="44"/>
      <c r="J264" s="46"/>
      <c r="K264" s="10"/>
    </row>
    <row r="265" spans="1:11" ht="15.75">
      <c r="A265" s="39">
        <f t="shared" si="9"/>
        <v>264</v>
      </c>
      <c r="B265" s="52" t="str">
        <f t="shared" si="8"/>
        <v>Katie Rowe   U13G</v>
      </c>
      <c r="C265" s="58" t="s">
        <v>372</v>
      </c>
      <c r="D265" s="57" t="s">
        <v>111</v>
      </c>
      <c r="E265" s="56" t="s">
        <v>39</v>
      </c>
      <c r="F265" s="44"/>
      <c r="G265" s="44"/>
      <c r="H265" s="44"/>
      <c r="I265" s="44"/>
      <c r="J265" s="46"/>
      <c r="K265" s="10"/>
    </row>
    <row r="266" spans="1:11" ht="15.75">
      <c r="A266" s="39">
        <f t="shared" si="9"/>
        <v>265</v>
      </c>
      <c r="B266" s="52" t="str">
        <f t="shared" si="8"/>
        <v>Ella Ruby   U17W</v>
      </c>
      <c r="C266" s="60" t="s">
        <v>373</v>
      </c>
      <c r="D266" s="57" t="s">
        <v>486</v>
      </c>
      <c r="E266" s="56" t="s">
        <v>94</v>
      </c>
      <c r="F266" s="44"/>
      <c r="G266" s="44"/>
      <c r="H266" s="44"/>
      <c r="I266" s="44"/>
      <c r="J266" s="46"/>
      <c r="K266" s="10"/>
    </row>
    <row r="267" spans="1:11" ht="15.75">
      <c r="A267" s="39">
        <f t="shared" si="9"/>
        <v>266</v>
      </c>
      <c r="B267" s="52" t="str">
        <f t="shared" si="8"/>
        <v>Taylor Saltmarsh   U13G</v>
      </c>
      <c r="C267" s="60" t="s">
        <v>374</v>
      </c>
      <c r="D267" s="57" t="s">
        <v>466</v>
      </c>
      <c r="E267" s="56" t="s">
        <v>39</v>
      </c>
      <c r="F267" s="44"/>
      <c r="G267" s="44"/>
      <c r="H267" s="44"/>
      <c r="I267" s="44"/>
      <c r="J267" s="46"/>
      <c r="K267" s="10"/>
    </row>
    <row r="268" spans="1:11" ht="15.75">
      <c r="A268" s="39">
        <f t="shared" si="9"/>
        <v>267</v>
      </c>
      <c r="B268" s="52" t="str">
        <f t="shared" si="8"/>
        <v>William Saltmarsh   U15B</v>
      </c>
      <c r="C268" s="60" t="s">
        <v>375</v>
      </c>
      <c r="D268" s="57" t="s">
        <v>466</v>
      </c>
      <c r="E268" s="56" t="s">
        <v>91</v>
      </c>
      <c r="F268" s="44"/>
      <c r="G268" s="44"/>
      <c r="H268" s="44"/>
      <c r="I268" s="44"/>
      <c r="J268" s="46"/>
      <c r="K268" s="10"/>
    </row>
    <row r="269" spans="1:11" ht="15.75">
      <c r="A269" s="39">
        <f t="shared" si="9"/>
        <v>268</v>
      </c>
      <c r="B269" s="52" t="str">
        <f t="shared" si="8"/>
        <v>Rafferty Sargent   U11B</v>
      </c>
      <c r="C269" s="60" t="s">
        <v>376</v>
      </c>
      <c r="D269" s="57" t="s">
        <v>468</v>
      </c>
      <c r="E269" s="56" t="s">
        <v>90</v>
      </c>
      <c r="F269" s="44"/>
      <c r="G269" s="44"/>
      <c r="H269" s="44"/>
      <c r="I269" s="44"/>
      <c r="J269" s="46"/>
      <c r="K269" s="10"/>
    </row>
    <row r="270" spans="1:11" ht="15.75">
      <c r="A270" s="39">
        <f t="shared" si="9"/>
        <v>269</v>
      </c>
      <c r="B270" s="52" t="str">
        <f t="shared" si="8"/>
        <v>Wilfred Sargent    U15B</v>
      </c>
      <c r="C270" s="58" t="s">
        <v>377</v>
      </c>
      <c r="D270" s="58" t="s">
        <v>468</v>
      </c>
      <c r="E270" s="56" t="s">
        <v>91</v>
      </c>
      <c r="F270" s="44"/>
      <c r="G270" s="44"/>
      <c r="H270" s="44"/>
      <c r="I270" s="44"/>
      <c r="J270" s="46"/>
      <c r="K270" s="10"/>
    </row>
    <row r="271" spans="1:11" ht="15.75">
      <c r="A271" s="39">
        <f t="shared" si="9"/>
        <v>270</v>
      </c>
      <c r="B271" s="52" t="str">
        <f t="shared" si="8"/>
        <v xml:space="preserve">Zinzan Sargent    U13 </v>
      </c>
      <c r="C271" s="60" t="s">
        <v>378</v>
      </c>
      <c r="D271" s="57" t="s">
        <v>468</v>
      </c>
      <c r="E271" s="56" t="s">
        <v>575</v>
      </c>
      <c r="F271" s="44"/>
      <c r="G271" s="44"/>
      <c r="H271" s="44"/>
      <c r="I271" s="44"/>
      <c r="J271" s="46"/>
      <c r="K271" s="10"/>
    </row>
    <row r="272" spans="1:11" ht="15.75">
      <c r="A272" s="39">
        <f t="shared" si="9"/>
        <v>271</v>
      </c>
      <c r="B272" s="52" t="str">
        <f t="shared" si="8"/>
        <v>Skye Sauter    SW</v>
      </c>
      <c r="C272" s="76" t="s">
        <v>379</v>
      </c>
      <c r="D272" s="61" t="s">
        <v>456</v>
      </c>
      <c r="E272" s="66" t="s">
        <v>61</v>
      </c>
      <c r="F272" s="44"/>
      <c r="G272" s="44"/>
      <c r="H272" s="44"/>
      <c r="I272" s="44"/>
      <c r="J272" s="46"/>
      <c r="K272" s="10"/>
    </row>
    <row r="273" spans="1:11" ht="15.75">
      <c r="A273" s="39">
        <f t="shared" si="9"/>
        <v>272</v>
      </c>
      <c r="B273" s="52" t="str">
        <f t="shared" si="8"/>
        <v>Toby Sauter    U20M</v>
      </c>
      <c r="C273" s="76" t="s">
        <v>380</v>
      </c>
      <c r="D273" s="61" t="s">
        <v>456</v>
      </c>
      <c r="E273" s="66" t="s">
        <v>103</v>
      </c>
      <c r="F273" s="44"/>
      <c r="G273" s="44"/>
      <c r="H273" s="44"/>
      <c r="I273" s="44"/>
      <c r="J273" s="46"/>
      <c r="K273" s="10"/>
    </row>
    <row r="274" spans="1:11" ht="15.75">
      <c r="A274" s="39">
        <f t="shared" si="9"/>
        <v>273</v>
      </c>
      <c r="B274" s="52" t="str">
        <f t="shared" si="8"/>
        <v>Jack Saxton    U11</v>
      </c>
      <c r="C274" s="58" t="s">
        <v>381</v>
      </c>
      <c r="D274" s="58" t="s">
        <v>492</v>
      </c>
      <c r="E274" s="56" t="s">
        <v>92</v>
      </c>
      <c r="F274" s="44"/>
      <c r="G274" s="44"/>
      <c r="H274" s="44"/>
      <c r="I274" s="44"/>
      <c r="J274" s="46"/>
      <c r="K274" s="10"/>
    </row>
    <row r="275" spans="1:11" ht="15.75">
      <c r="A275" s="39">
        <f t="shared" si="9"/>
        <v>274</v>
      </c>
      <c r="B275" s="52" t="str">
        <f t="shared" si="8"/>
        <v xml:space="preserve">Jamie Schlueter   U17M </v>
      </c>
      <c r="C275" s="60" t="s">
        <v>382</v>
      </c>
      <c r="D275" s="57" t="s">
        <v>456</v>
      </c>
      <c r="E275" s="56" t="s">
        <v>98</v>
      </c>
      <c r="F275" s="44"/>
      <c r="G275" s="44"/>
      <c r="H275" s="44"/>
      <c r="I275" s="44"/>
      <c r="J275" s="46"/>
      <c r="K275" s="10"/>
    </row>
    <row r="276" spans="1:11" ht="15.75">
      <c r="A276" s="39">
        <f t="shared" si="9"/>
        <v>275</v>
      </c>
      <c r="B276" s="52" t="str">
        <f t="shared" si="8"/>
        <v>Elliot Scott   SM</v>
      </c>
      <c r="C276" s="60" t="s">
        <v>383</v>
      </c>
      <c r="D276" s="57" t="s">
        <v>493</v>
      </c>
      <c r="E276" s="56" t="s">
        <v>50</v>
      </c>
      <c r="F276" s="44"/>
      <c r="G276" s="44"/>
      <c r="H276" s="44"/>
      <c r="I276" s="44"/>
      <c r="J276" s="46"/>
      <c r="K276" s="10"/>
    </row>
    <row r="277" spans="1:11" ht="15.75">
      <c r="A277" s="39">
        <f t="shared" si="9"/>
        <v>276</v>
      </c>
      <c r="B277" s="52" t="str">
        <f t="shared" si="8"/>
        <v>Ted Scott    U13B</v>
      </c>
      <c r="C277" s="60" t="s">
        <v>384</v>
      </c>
      <c r="D277" s="57" t="s">
        <v>456</v>
      </c>
      <c r="E277" s="56" t="s">
        <v>37</v>
      </c>
      <c r="F277" s="44"/>
      <c r="G277" s="44"/>
      <c r="H277" s="44"/>
      <c r="I277" s="44"/>
      <c r="J277" s="46"/>
      <c r="K277" s="10"/>
    </row>
    <row r="278" spans="1:11" ht="15.75">
      <c r="A278" s="39">
        <f t="shared" si="9"/>
        <v>277</v>
      </c>
      <c r="B278" s="52" t="str">
        <f t="shared" si="8"/>
        <v>Heather Seager    SW V50</v>
      </c>
      <c r="C278" s="60" t="s">
        <v>385</v>
      </c>
      <c r="D278" s="57" t="s">
        <v>455</v>
      </c>
      <c r="E278" s="56" t="s">
        <v>600</v>
      </c>
      <c r="F278" s="44"/>
      <c r="G278" s="44"/>
      <c r="H278" s="44"/>
      <c r="I278" s="44"/>
      <c r="J278" s="46"/>
      <c r="K278" s="10"/>
    </row>
    <row r="279" spans="1:11" ht="15.75">
      <c r="A279" s="39">
        <f t="shared" si="9"/>
        <v>278</v>
      </c>
      <c r="B279" s="52" t="str">
        <f t="shared" si="8"/>
        <v>Emma Sharpe   U20W</v>
      </c>
      <c r="C279" s="60" t="s">
        <v>386</v>
      </c>
      <c r="D279" s="57" t="s">
        <v>506</v>
      </c>
      <c r="E279" s="56" t="s">
        <v>93</v>
      </c>
      <c r="F279" s="44"/>
      <c r="G279" s="44"/>
      <c r="H279" s="44"/>
      <c r="I279" s="44"/>
      <c r="J279" s="46"/>
      <c r="K279" s="10"/>
    </row>
    <row r="280" spans="1:11" ht="15.75">
      <c r="A280" s="39">
        <f t="shared" si="9"/>
        <v>279</v>
      </c>
      <c r="B280" s="52" t="str">
        <f t="shared" si="8"/>
        <v>Emily  Shaw    U17W</v>
      </c>
      <c r="C280" s="60" t="s">
        <v>387</v>
      </c>
      <c r="D280" s="57" t="s">
        <v>465</v>
      </c>
      <c r="E280" s="56" t="s">
        <v>94</v>
      </c>
      <c r="F280" s="44"/>
      <c r="G280" s="44"/>
      <c r="H280" s="44"/>
      <c r="I280" s="44"/>
      <c r="J280" s="46"/>
      <c r="K280" s="10"/>
    </row>
    <row r="281" spans="1:11" ht="15.75">
      <c r="A281" s="39">
        <f t="shared" si="9"/>
        <v>280</v>
      </c>
      <c r="B281" s="52" t="str">
        <f t="shared" si="8"/>
        <v>Lucie Simmonds    U15G</v>
      </c>
      <c r="C281" s="60" t="s">
        <v>388</v>
      </c>
      <c r="D281" s="57" t="s">
        <v>465</v>
      </c>
      <c r="E281" s="56" t="s">
        <v>34</v>
      </c>
      <c r="F281" s="44"/>
      <c r="G281" s="44"/>
      <c r="H281" s="44"/>
      <c r="I281" s="44"/>
      <c r="J281" s="46"/>
      <c r="K281" s="10"/>
    </row>
    <row r="282" spans="1:11" ht="15.75">
      <c r="A282" s="39">
        <f t="shared" si="9"/>
        <v>281</v>
      </c>
      <c r="B282" s="52" t="str">
        <f t="shared" si="8"/>
        <v>Kate Simmonds    U15G</v>
      </c>
      <c r="C282" s="60" t="s">
        <v>389</v>
      </c>
      <c r="D282" s="57" t="s">
        <v>465</v>
      </c>
      <c r="E282" s="56" t="s">
        <v>34</v>
      </c>
      <c r="F282" s="44"/>
      <c r="G282" s="44"/>
      <c r="H282" s="44"/>
      <c r="I282" s="44"/>
      <c r="J282" s="46"/>
      <c r="K282" s="10"/>
    </row>
    <row r="283" spans="1:11" ht="15.75">
      <c r="A283" s="39">
        <f t="shared" si="9"/>
        <v>282</v>
      </c>
      <c r="B283" s="52" t="str">
        <f t="shared" si="8"/>
        <v xml:space="preserve">Jessica Simons    U15G </v>
      </c>
      <c r="C283" s="58" t="s">
        <v>390</v>
      </c>
      <c r="D283" s="58" t="s">
        <v>543</v>
      </c>
      <c r="E283" s="56" t="s">
        <v>104</v>
      </c>
      <c r="F283" s="44"/>
      <c r="G283" s="44"/>
      <c r="H283" s="44"/>
      <c r="I283" s="44"/>
      <c r="J283" s="46"/>
      <c r="K283" s="10"/>
    </row>
    <row r="284" spans="1:11" ht="15.75">
      <c r="A284" s="39">
        <f t="shared" si="9"/>
        <v>283</v>
      </c>
      <c r="B284" s="52" t="str">
        <f t="shared" si="8"/>
        <v>Roberta Simpson    U15G</v>
      </c>
      <c r="C284" s="60" t="s">
        <v>391</v>
      </c>
      <c r="D284" s="57" t="s">
        <v>455</v>
      </c>
      <c r="E284" s="56" t="s">
        <v>34</v>
      </c>
      <c r="F284" s="44"/>
      <c r="G284" s="44"/>
      <c r="H284" s="44"/>
      <c r="I284" s="44"/>
      <c r="J284" s="46"/>
      <c r="K284" s="10"/>
    </row>
    <row r="285" spans="1:11" ht="15.75">
      <c r="A285" s="39">
        <f t="shared" si="9"/>
        <v>284</v>
      </c>
      <c r="B285" s="52" t="str">
        <f t="shared" si="8"/>
        <v>Evan Smalldon   U15B</v>
      </c>
      <c r="C285" s="60" t="s">
        <v>392</v>
      </c>
      <c r="D285" s="57" t="s">
        <v>111</v>
      </c>
      <c r="E285" s="56" t="s">
        <v>91</v>
      </c>
      <c r="F285" s="44"/>
      <c r="G285" s="44"/>
      <c r="H285" s="44"/>
      <c r="I285" s="44"/>
      <c r="J285" s="46"/>
      <c r="K285" s="10"/>
    </row>
    <row r="286" spans="1:11" ht="15.75">
      <c r="A286" s="39">
        <f t="shared" si="9"/>
        <v>285</v>
      </c>
      <c r="B286" s="52" t="str">
        <f t="shared" si="8"/>
        <v>Emilia Smith    U15G</v>
      </c>
      <c r="C286" s="60" t="s">
        <v>393</v>
      </c>
      <c r="D286" s="57" t="s">
        <v>455</v>
      </c>
      <c r="E286" s="56" t="s">
        <v>34</v>
      </c>
      <c r="F286" s="44"/>
      <c r="G286" s="44"/>
      <c r="H286" s="44"/>
      <c r="I286" s="44"/>
      <c r="J286" s="46"/>
      <c r="K286" s="10"/>
    </row>
    <row r="287" spans="1:11" ht="15.75">
      <c r="A287" s="39">
        <f t="shared" si="9"/>
        <v>286</v>
      </c>
      <c r="B287" s="52" t="str">
        <f t="shared" si="8"/>
        <v>Natalya Smith    U17G</v>
      </c>
      <c r="C287" s="60" t="s">
        <v>394</v>
      </c>
      <c r="D287" s="57" t="s">
        <v>544</v>
      </c>
      <c r="E287" s="56" t="s">
        <v>108</v>
      </c>
      <c r="F287" s="44"/>
      <c r="G287" s="44"/>
      <c r="H287" s="44"/>
      <c r="I287" s="44"/>
      <c r="J287" s="46"/>
      <c r="K287" s="10"/>
    </row>
    <row r="288" spans="1:11" ht="15.75">
      <c r="A288" s="39">
        <f t="shared" si="9"/>
        <v>287</v>
      </c>
      <c r="B288" s="52" t="str">
        <f t="shared" si="8"/>
        <v>Rebekah Smith    U13G</v>
      </c>
      <c r="C288" s="60" t="s">
        <v>395</v>
      </c>
      <c r="D288" s="57" t="s">
        <v>545</v>
      </c>
      <c r="E288" s="56" t="s">
        <v>39</v>
      </c>
      <c r="F288" s="44"/>
      <c r="G288" s="44"/>
      <c r="H288" s="44"/>
      <c r="I288" s="44"/>
      <c r="J288" s="46"/>
      <c r="K288" s="10"/>
    </row>
    <row r="289" spans="1:11" ht="15.75">
      <c r="A289" s="39">
        <f t="shared" si="9"/>
        <v>288</v>
      </c>
      <c r="B289" s="52" t="str">
        <f t="shared" si="8"/>
        <v xml:space="preserve">Theo Spurrell    U15B </v>
      </c>
      <c r="C289" s="60" t="s">
        <v>396</v>
      </c>
      <c r="D289" s="57" t="s">
        <v>537</v>
      </c>
      <c r="E289" s="56" t="s">
        <v>576</v>
      </c>
      <c r="F289" s="44"/>
      <c r="G289" s="44"/>
      <c r="H289" s="44"/>
      <c r="I289" s="44"/>
      <c r="J289" s="46"/>
      <c r="K289" s="10"/>
    </row>
    <row r="290" spans="1:11" ht="15.75">
      <c r="A290" s="39">
        <f t="shared" si="9"/>
        <v>289</v>
      </c>
      <c r="B290" s="52" t="str">
        <f t="shared" si="8"/>
        <v>Charlie Staddon   U15</v>
      </c>
      <c r="C290" s="60" t="s">
        <v>397</v>
      </c>
      <c r="D290" s="57" t="s">
        <v>457</v>
      </c>
      <c r="E290" s="56" t="s">
        <v>557</v>
      </c>
      <c r="F290" s="44"/>
      <c r="G290" s="44"/>
      <c r="H290" s="44"/>
      <c r="I290" s="44"/>
      <c r="J290" s="46"/>
      <c r="K290" s="10"/>
    </row>
    <row r="291" spans="1:11" ht="15.75">
      <c r="A291" s="39">
        <f t="shared" si="9"/>
        <v>290</v>
      </c>
      <c r="B291" s="52" t="str">
        <f t="shared" si="8"/>
        <v xml:space="preserve">Madeleine Stokes    U13G </v>
      </c>
      <c r="C291" s="60" t="s">
        <v>398</v>
      </c>
      <c r="D291" s="57" t="s">
        <v>473</v>
      </c>
      <c r="E291" s="56" t="s">
        <v>559</v>
      </c>
      <c r="F291" s="44"/>
      <c r="G291" s="44"/>
      <c r="H291" s="44"/>
      <c r="I291" s="44"/>
      <c r="J291" s="46"/>
      <c r="K291" s="10"/>
    </row>
    <row r="292" spans="1:11" ht="15.75">
      <c r="A292" s="39">
        <f t="shared" si="9"/>
        <v>291</v>
      </c>
      <c r="B292" s="52" t="str">
        <f t="shared" si="8"/>
        <v xml:space="preserve">Georgina Stokes     U15G </v>
      </c>
      <c r="C292" s="60" t="s">
        <v>399</v>
      </c>
      <c r="D292" s="57" t="s">
        <v>486</v>
      </c>
      <c r="E292" s="56" t="s">
        <v>104</v>
      </c>
      <c r="F292" s="44"/>
      <c r="G292" s="44"/>
      <c r="H292" s="44"/>
      <c r="I292" s="44"/>
      <c r="J292" s="46"/>
      <c r="K292" s="10"/>
    </row>
    <row r="293" spans="1:11" ht="15.75">
      <c r="A293" s="39">
        <f t="shared" si="9"/>
        <v>292</v>
      </c>
      <c r="B293" s="52" t="str">
        <f t="shared" si="8"/>
        <v>Jasmine Stone    U17W</v>
      </c>
      <c r="C293" s="58" t="s">
        <v>400</v>
      </c>
      <c r="D293" s="58" t="s">
        <v>456</v>
      </c>
      <c r="E293" s="56" t="s">
        <v>94</v>
      </c>
      <c r="F293" s="44"/>
      <c r="G293" s="44"/>
      <c r="H293" s="44"/>
      <c r="I293" s="44"/>
      <c r="J293" s="46"/>
      <c r="K293" s="10"/>
    </row>
    <row r="294" spans="1:11" ht="15.75">
      <c r="A294" s="39">
        <f t="shared" si="9"/>
        <v>293</v>
      </c>
      <c r="B294" s="52" t="str">
        <f t="shared" si="8"/>
        <v>Dylan Stoneman    U15B</v>
      </c>
      <c r="C294" s="58" t="s">
        <v>401</v>
      </c>
      <c r="D294" s="58" t="s">
        <v>457</v>
      </c>
      <c r="E294" s="56" t="s">
        <v>91</v>
      </c>
      <c r="F294" s="44"/>
      <c r="G294" s="44"/>
      <c r="H294" s="44"/>
      <c r="I294" s="44"/>
      <c r="J294" s="46"/>
      <c r="K294" s="10"/>
    </row>
    <row r="295" spans="1:11" ht="15.75">
      <c r="A295" s="39">
        <f t="shared" si="9"/>
        <v>294</v>
      </c>
      <c r="B295" s="52" t="str">
        <f t="shared" si="8"/>
        <v>Alice Sullivan    U20W</v>
      </c>
      <c r="C295" s="75" t="s">
        <v>402</v>
      </c>
      <c r="D295" s="58" t="s">
        <v>465</v>
      </c>
      <c r="E295" s="56" t="s">
        <v>93</v>
      </c>
      <c r="F295" s="44"/>
      <c r="G295" s="44"/>
      <c r="H295" s="44"/>
      <c r="I295" s="44"/>
      <c r="J295" s="46"/>
      <c r="K295" s="10"/>
    </row>
    <row r="296" spans="1:11" ht="15.75">
      <c r="A296" s="39">
        <f t="shared" si="9"/>
        <v>295</v>
      </c>
      <c r="B296" s="52" t="str">
        <f t="shared" si="8"/>
        <v>Sharmila Taft    U11G</v>
      </c>
      <c r="C296" s="60" t="s">
        <v>403</v>
      </c>
      <c r="D296" s="57" t="s">
        <v>455</v>
      </c>
      <c r="E296" s="56" t="s">
        <v>95</v>
      </c>
      <c r="F296" s="44"/>
      <c r="G296" s="44"/>
      <c r="H296" s="44"/>
      <c r="I296" s="44"/>
      <c r="J296" s="46"/>
      <c r="K296" s="10"/>
    </row>
    <row r="297" spans="1:11" ht="15.75">
      <c r="A297" s="39">
        <f t="shared" si="9"/>
        <v>296</v>
      </c>
      <c r="B297" s="52" t="str">
        <f t="shared" si="8"/>
        <v>Imogen Tanner    U17W</v>
      </c>
      <c r="C297" s="60" t="s">
        <v>404</v>
      </c>
      <c r="D297" s="57" t="s">
        <v>502</v>
      </c>
      <c r="E297" s="56" t="s">
        <v>94</v>
      </c>
      <c r="F297" s="44"/>
      <c r="G297" s="44"/>
      <c r="H297" s="44"/>
      <c r="I297" s="44"/>
      <c r="J297" s="46"/>
      <c r="K297" s="10"/>
    </row>
    <row r="298" spans="1:11" ht="15.75">
      <c r="A298" s="39">
        <f t="shared" si="9"/>
        <v>297</v>
      </c>
      <c r="B298" s="52" t="str">
        <f t="shared" si="8"/>
        <v>Imogen Tanner   U17W</v>
      </c>
      <c r="C298" s="60" t="s">
        <v>405</v>
      </c>
      <c r="D298" s="57" t="s">
        <v>502</v>
      </c>
      <c r="E298" s="56" t="s">
        <v>94</v>
      </c>
      <c r="F298" s="44"/>
      <c r="G298" s="44"/>
      <c r="H298" s="44"/>
      <c r="I298" s="44"/>
      <c r="J298" s="46"/>
      <c r="K298" s="10"/>
    </row>
    <row r="299" spans="1:11" ht="15.75">
      <c r="A299" s="39">
        <f t="shared" si="9"/>
        <v>298</v>
      </c>
      <c r="B299" s="52" t="str">
        <f t="shared" si="8"/>
        <v>Hannah Taunton    SW(T20)</v>
      </c>
      <c r="C299" s="76" t="s">
        <v>406</v>
      </c>
      <c r="D299" s="61" t="s">
        <v>111</v>
      </c>
      <c r="E299" s="69" t="s">
        <v>577</v>
      </c>
      <c r="F299" s="44"/>
      <c r="G299" s="44"/>
      <c r="H299" s="44"/>
      <c r="I299" s="44"/>
      <c r="J299" s="46"/>
      <c r="K299" s="10"/>
    </row>
    <row r="300" spans="1:11" ht="15.75">
      <c r="A300" s="39">
        <f t="shared" si="9"/>
        <v>299</v>
      </c>
      <c r="B300" s="52" t="str">
        <f t="shared" si="8"/>
        <v>Tottie Taylor   U17W</v>
      </c>
      <c r="C300" s="76" t="s">
        <v>407</v>
      </c>
      <c r="D300" s="61" t="s">
        <v>492</v>
      </c>
      <c r="E300" s="66" t="s">
        <v>94</v>
      </c>
      <c r="F300" s="44"/>
      <c r="G300" s="44"/>
      <c r="H300" s="44"/>
      <c r="I300" s="44"/>
      <c r="J300" s="46"/>
      <c r="K300" s="10"/>
    </row>
    <row r="301" spans="1:11" ht="15.75">
      <c r="A301" s="39">
        <f t="shared" si="9"/>
        <v>300</v>
      </c>
      <c r="B301" s="52" t="str">
        <f t="shared" si="8"/>
        <v>Lowri Thomas    U17W</v>
      </c>
      <c r="C301" s="76" t="s">
        <v>408</v>
      </c>
      <c r="D301" s="61" t="s">
        <v>458</v>
      </c>
      <c r="E301" s="66" t="s">
        <v>94</v>
      </c>
      <c r="F301" s="44"/>
      <c r="G301" s="44"/>
      <c r="H301" s="44"/>
      <c r="I301" s="44"/>
      <c r="J301" s="46"/>
      <c r="K301" s="10"/>
    </row>
    <row r="302" spans="1:11" ht="15.75">
      <c r="A302" s="39">
        <f t="shared" si="9"/>
        <v>301</v>
      </c>
      <c r="B302" s="52" t="str">
        <f t="shared" si="8"/>
        <v>Elise Thorner    U20W</v>
      </c>
      <c r="C302" s="58" t="s">
        <v>409</v>
      </c>
      <c r="D302" s="58" t="s">
        <v>456</v>
      </c>
      <c r="E302" s="56" t="s">
        <v>93</v>
      </c>
      <c r="F302" s="44"/>
      <c r="G302" s="44"/>
      <c r="H302" s="44"/>
      <c r="I302" s="44"/>
      <c r="J302" s="46"/>
      <c r="K302" s="10"/>
    </row>
    <row r="303" spans="1:11" ht="15.75">
      <c r="A303" s="39">
        <f t="shared" si="9"/>
        <v>302</v>
      </c>
      <c r="B303" s="52" t="str">
        <f t="shared" si="8"/>
        <v xml:space="preserve">Ollie Thorner    U20 </v>
      </c>
      <c r="C303" s="60" t="s">
        <v>410</v>
      </c>
      <c r="D303" s="57" t="s">
        <v>455</v>
      </c>
      <c r="E303" s="56" t="s">
        <v>97</v>
      </c>
      <c r="F303" s="44"/>
      <c r="G303" s="44"/>
      <c r="H303" s="44"/>
      <c r="I303" s="44"/>
      <c r="J303" s="46"/>
      <c r="K303" s="10"/>
    </row>
    <row r="304" spans="1:11" ht="15.75">
      <c r="A304" s="39">
        <f t="shared" si="9"/>
        <v>303</v>
      </c>
      <c r="B304" s="52" t="str">
        <f t="shared" si="8"/>
        <v>Walter Tidball-Zapp   U11B</v>
      </c>
      <c r="C304" s="60" t="s">
        <v>411</v>
      </c>
      <c r="D304" s="59" t="s">
        <v>492</v>
      </c>
      <c r="E304" s="56" t="s">
        <v>90</v>
      </c>
      <c r="F304" s="44"/>
      <c r="G304" s="44"/>
      <c r="H304" s="44"/>
      <c r="I304" s="44"/>
      <c r="J304" s="46"/>
      <c r="K304" s="10"/>
    </row>
    <row r="305" spans="1:11" ht="15.75">
      <c r="A305" s="39">
        <f t="shared" si="9"/>
        <v>304</v>
      </c>
      <c r="B305" s="52" t="str">
        <f t="shared" si="8"/>
        <v>Megan Titchner   U17W</v>
      </c>
      <c r="C305" s="60" t="s">
        <v>412</v>
      </c>
      <c r="D305" s="57" t="s">
        <v>455</v>
      </c>
      <c r="E305" s="56" t="s">
        <v>94</v>
      </c>
      <c r="F305" s="44"/>
      <c r="G305" s="44"/>
      <c r="H305" s="44"/>
      <c r="I305" s="44"/>
      <c r="J305" s="46"/>
      <c r="K305" s="10"/>
    </row>
    <row r="306" spans="1:11" ht="15.75">
      <c r="A306" s="39">
        <f t="shared" si="9"/>
        <v>305</v>
      </c>
      <c r="B306" s="52" t="str">
        <f t="shared" si="8"/>
        <v>Ella Treby   U15G</v>
      </c>
      <c r="C306" s="60" t="s">
        <v>413</v>
      </c>
      <c r="D306" s="57" t="s">
        <v>457</v>
      </c>
      <c r="E306" s="56" t="s">
        <v>34</v>
      </c>
      <c r="F306" s="44"/>
      <c r="G306" s="44"/>
      <c r="H306" s="44"/>
      <c r="I306" s="44"/>
      <c r="J306" s="46"/>
      <c r="K306" s="10"/>
    </row>
    <row r="307" spans="1:11" ht="15.75">
      <c r="A307" s="39">
        <f t="shared" si="9"/>
        <v>306</v>
      </c>
      <c r="B307" s="52" t="str">
        <f t="shared" si="8"/>
        <v xml:space="preserve">Keelan Tucker    U17M </v>
      </c>
      <c r="C307" s="60" t="s">
        <v>414</v>
      </c>
      <c r="D307" s="59" t="s">
        <v>457</v>
      </c>
      <c r="E307" s="56" t="s">
        <v>98</v>
      </c>
      <c r="F307" s="44"/>
      <c r="G307" s="44"/>
      <c r="H307" s="44"/>
      <c r="I307" s="44"/>
      <c r="J307" s="46"/>
      <c r="K307" s="10"/>
    </row>
    <row r="308" spans="1:11" ht="15.75">
      <c r="A308" s="39">
        <f t="shared" si="9"/>
        <v>307</v>
      </c>
      <c r="B308" s="52" t="str">
        <f t="shared" si="8"/>
        <v>Ethan Turner    U13B</v>
      </c>
      <c r="C308" s="58" t="s">
        <v>415</v>
      </c>
      <c r="D308" s="58" t="s">
        <v>111</v>
      </c>
      <c r="E308" s="56" t="s">
        <v>37</v>
      </c>
      <c r="F308" s="44"/>
      <c r="G308" s="44"/>
      <c r="H308" s="44"/>
      <c r="I308" s="44"/>
      <c r="J308" s="46"/>
      <c r="K308" s="10"/>
    </row>
    <row r="309" spans="1:11" ht="15.75">
      <c r="A309" s="39">
        <f t="shared" si="9"/>
        <v>308</v>
      </c>
      <c r="B309" s="52" t="str">
        <f t="shared" si="8"/>
        <v>Jack Turner    U20M</v>
      </c>
      <c r="C309" s="60" t="s">
        <v>416</v>
      </c>
      <c r="D309" s="59" t="s">
        <v>466</v>
      </c>
      <c r="E309" s="56" t="s">
        <v>103</v>
      </c>
      <c r="F309" s="44"/>
      <c r="G309" s="44"/>
      <c r="H309" s="44"/>
      <c r="I309" s="44"/>
      <c r="J309" s="46"/>
      <c r="K309" s="10"/>
    </row>
    <row r="310" spans="1:11" ht="15.75">
      <c r="A310" s="39">
        <f t="shared" si="9"/>
        <v>309</v>
      </c>
      <c r="B310" s="52" t="str">
        <f t="shared" si="8"/>
        <v>Harriet Tuson   U17W</v>
      </c>
      <c r="C310" s="60" t="s">
        <v>417</v>
      </c>
      <c r="D310" s="57" t="s">
        <v>455</v>
      </c>
      <c r="E310" s="56" t="s">
        <v>94</v>
      </c>
      <c r="F310" s="44"/>
      <c r="G310" s="44"/>
      <c r="H310" s="44"/>
      <c r="I310" s="44"/>
      <c r="J310" s="46"/>
      <c r="K310" s="10"/>
    </row>
    <row r="311" spans="1:11" ht="15.75">
      <c r="A311" s="39">
        <f t="shared" si="9"/>
        <v>310</v>
      </c>
      <c r="B311" s="52" t="str">
        <f t="shared" si="8"/>
        <v>Max Twitchen    U15B</v>
      </c>
      <c r="C311" s="58" t="s">
        <v>418</v>
      </c>
      <c r="D311" s="58" t="s">
        <v>456</v>
      </c>
      <c r="E311" s="56" t="s">
        <v>91</v>
      </c>
      <c r="F311" s="44"/>
      <c r="G311" s="44"/>
      <c r="H311" s="44"/>
      <c r="I311" s="44"/>
      <c r="J311" s="46"/>
      <c r="K311" s="10"/>
    </row>
    <row r="312" spans="1:11" ht="15.75">
      <c r="A312" s="39">
        <f t="shared" si="9"/>
        <v>311</v>
      </c>
      <c r="B312" s="52" t="str">
        <f t="shared" si="8"/>
        <v>Archie Tyler   U17M</v>
      </c>
      <c r="C312" s="60" t="s">
        <v>419</v>
      </c>
      <c r="D312" s="57" t="s">
        <v>455</v>
      </c>
      <c r="E312" s="56" t="s">
        <v>2</v>
      </c>
      <c r="F312" s="44"/>
      <c r="G312" s="44"/>
      <c r="H312" s="44"/>
      <c r="I312" s="44"/>
      <c r="J312" s="46"/>
      <c r="K312" s="10"/>
    </row>
    <row r="313" spans="1:11" ht="15.75">
      <c r="A313" s="39">
        <f t="shared" si="9"/>
        <v>312</v>
      </c>
      <c r="B313" s="52" t="str">
        <f t="shared" si="8"/>
        <v>Evan Ukachu    U13B</v>
      </c>
      <c r="C313" s="60" t="s">
        <v>420</v>
      </c>
      <c r="D313" s="57" t="s">
        <v>467</v>
      </c>
      <c r="E313" s="56" t="s">
        <v>37</v>
      </c>
      <c r="F313" s="44"/>
      <c r="G313" s="44"/>
      <c r="H313" s="44"/>
      <c r="I313" s="44"/>
      <c r="J313" s="46"/>
      <c r="K313" s="10"/>
    </row>
    <row r="314" spans="1:11" ht="15.75">
      <c r="A314" s="39">
        <f t="shared" si="9"/>
        <v>313</v>
      </c>
      <c r="B314" s="52" t="str">
        <f t="shared" si="8"/>
        <v>Elur Urkola   U17M</v>
      </c>
      <c r="C314" s="58" t="s">
        <v>421</v>
      </c>
      <c r="D314" s="58" t="s">
        <v>546</v>
      </c>
      <c r="E314" s="56" t="s">
        <v>2</v>
      </c>
      <c r="F314" s="44"/>
      <c r="G314" s="44"/>
      <c r="H314" s="44"/>
      <c r="I314" s="44"/>
      <c r="J314" s="46"/>
      <c r="K314" s="10"/>
    </row>
    <row r="315" spans="1:11" ht="15.75">
      <c r="A315" s="39">
        <f t="shared" si="9"/>
        <v>314</v>
      </c>
      <c r="B315" s="52" t="str">
        <f t="shared" si="8"/>
        <v>Aratz Urkola   U15G</v>
      </c>
      <c r="C315" s="58" t="s">
        <v>422</v>
      </c>
      <c r="D315" s="58" t="s">
        <v>546</v>
      </c>
      <c r="E315" s="56" t="s">
        <v>34</v>
      </c>
      <c r="F315" s="44"/>
      <c r="G315" s="44"/>
      <c r="H315" s="44"/>
      <c r="I315" s="44"/>
      <c r="J315" s="46"/>
      <c r="K315" s="10"/>
    </row>
    <row r="316" spans="1:11" ht="15.75">
      <c r="A316" s="39">
        <f t="shared" si="9"/>
        <v>315</v>
      </c>
      <c r="B316" s="52" t="str">
        <f t="shared" si="8"/>
        <v>Izaro Urkola   U13G</v>
      </c>
      <c r="C316" s="58" t="s">
        <v>423</v>
      </c>
      <c r="D316" s="58" t="s">
        <v>546</v>
      </c>
      <c r="E316" s="56" t="s">
        <v>39</v>
      </c>
      <c r="F316" s="44"/>
      <c r="G316" s="44"/>
      <c r="H316" s="44"/>
      <c r="I316" s="44"/>
      <c r="J316" s="46"/>
      <c r="K316" s="10"/>
    </row>
    <row r="317" spans="1:11" ht="15.75">
      <c r="A317" s="39">
        <f t="shared" si="9"/>
        <v>316</v>
      </c>
      <c r="B317" s="52" t="str">
        <f t="shared" si="8"/>
        <v>Sofia Vella   U20W</v>
      </c>
      <c r="C317" s="58" t="s">
        <v>424</v>
      </c>
      <c r="D317" s="58" t="s">
        <v>523</v>
      </c>
      <c r="E317" s="56" t="s">
        <v>93</v>
      </c>
      <c r="F317" s="44"/>
      <c r="G317" s="44"/>
      <c r="H317" s="44"/>
      <c r="I317" s="44"/>
      <c r="J317" s="46"/>
      <c r="K317" s="10"/>
    </row>
    <row r="318" spans="1:11" ht="15.75">
      <c r="A318" s="39">
        <f t="shared" si="9"/>
        <v>317</v>
      </c>
      <c r="B318" s="52" t="str">
        <f t="shared" si="8"/>
        <v>Lewis Wall    U17M</v>
      </c>
      <c r="C318" s="60" t="s">
        <v>425</v>
      </c>
      <c r="D318" s="57" t="s">
        <v>517</v>
      </c>
      <c r="E318" s="56" t="s">
        <v>2</v>
      </c>
      <c r="F318" s="44"/>
      <c r="G318" s="44"/>
      <c r="H318" s="44"/>
      <c r="I318" s="44"/>
      <c r="J318" s="46"/>
      <c r="K318" s="10"/>
    </row>
    <row r="319" spans="1:11" ht="15.75">
      <c r="A319" s="39">
        <f t="shared" si="9"/>
        <v>318</v>
      </c>
      <c r="B319" s="52" t="str">
        <f t="shared" si="8"/>
        <v>Ewan Walton    SM</v>
      </c>
      <c r="C319" s="76" t="s">
        <v>426</v>
      </c>
      <c r="D319" s="61" t="s">
        <v>547</v>
      </c>
      <c r="E319" s="66" t="s">
        <v>50</v>
      </c>
      <c r="F319" s="44"/>
      <c r="G319" s="44"/>
      <c r="H319" s="44"/>
      <c r="I319" s="44"/>
      <c r="J319" s="46"/>
      <c r="K319" s="10"/>
    </row>
    <row r="320" spans="1:11" ht="15.75">
      <c r="A320" s="39">
        <f t="shared" si="9"/>
        <v>319</v>
      </c>
      <c r="B320" s="52" t="str">
        <f t="shared" si="8"/>
        <v>Joshua Wareham    U20M</v>
      </c>
      <c r="C320" s="60" t="s">
        <v>427</v>
      </c>
      <c r="D320" s="57" t="s">
        <v>457</v>
      </c>
      <c r="E320" s="56" t="s">
        <v>103</v>
      </c>
      <c r="F320" s="44"/>
      <c r="G320" s="44"/>
      <c r="H320" s="44"/>
      <c r="I320" s="44"/>
      <c r="J320" s="46"/>
      <c r="K320" s="10"/>
    </row>
    <row r="321" spans="1:11" ht="15.75">
      <c r="A321" s="39">
        <f t="shared" si="9"/>
        <v>320</v>
      </c>
      <c r="B321" s="52" t="str">
        <f t="shared" si="8"/>
        <v>Florence Watling    U11</v>
      </c>
      <c r="C321" s="60" t="s">
        <v>428</v>
      </c>
      <c r="D321" s="57" t="s">
        <v>515</v>
      </c>
      <c r="E321" s="56" t="s">
        <v>92</v>
      </c>
      <c r="F321" s="44"/>
      <c r="G321" s="44"/>
      <c r="H321" s="44"/>
      <c r="I321" s="44"/>
      <c r="J321" s="46"/>
      <c r="K321" s="10"/>
    </row>
    <row r="322" spans="1:11" ht="15.75">
      <c r="A322" s="39">
        <f t="shared" si="9"/>
        <v>321</v>
      </c>
      <c r="B322" s="52" t="str">
        <f t="shared" si="8"/>
        <v>Amelia Watling    U15G</v>
      </c>
      <c r="C322" s="60" t="s">
        <v>429</v>
      </c>
      <c r="D322" s="57" t="s">
        <v>515</v>
      </c>
      <c r="E322" s="56" t="s">
        <v>34</v>
      </c>
      <c r="F322" s="44"/>
      <c r="G322" s="44"/>
      <c r="H322" s="44"/>
      <c r="I322" s="44"/>
      <c r="J322" s="46"/>
      <c r="K322" s="10"/>
    </row>
    <row r="323" spans="1:11" ht="15.75">
      <c r="A323" s="39">
        <f t="shared" si="9"/>
        <v>322</v>
      </c>
      <c r="B323" s="52" t="str">
        <f t="shared" ref="B323:B386" si="10">C323&amp;"   "&amp;E323</f>
        <v>Max Watson    U17B</v>
      </c>
      <c r="C323" s="60" t="s">
        <v>430</v>
      </c>
      <c r="D323" s="59" t="s">
        <v>111</v>
      </c>
      <c r="E323" s="56" t="s">
        <v>96</v>
      </c>
      <c r="F323" s="44"/>
      <c r="G323" s="44"/>
      <c r="H323" s="44"/>
      <c r="I323" s="44"/>
      <c r="J323" s="46"/>
      <c r="K323" s="10"/>
    </row>
    <row r="324" spans="1:11" ht="15.75">
      <c r="A324" s="39">
        <f t="shared" ref="A324:A387" si="11">A323+1</f>
        <v>323</v>
      </c>
      <c r="B324" s="52" t="str">
        <f t="shared" si="10"/>
        <v>Henry Watson    U13B</v>
      </c>
      <c r="C324" s="60" t="s">
        <v>431</v>
      </c>
      <c r="D324" s="57" t="s">
        <v>517</v>
      </c>
      <c r="E324" s="56" t="s">
        <v>37</v>
      </c>
      <c r="F324" s="44"/>
      <c r="G324" s="44"/>
      <c r="H324" s="44"/>
      <c r="I324" s="44"/>
      <c r="J324" s="46"/>
      <c r="K324" s="10"/>
    </row>
    <row r="325" spans="1:11" ht="15.75">
      <c r="A325" s="39">
        <f t="shared" si="11"/>
        <v>324</v>
      </c>
      <c r="B325" s="52" t="str">
        <f t="shared" si="10"/>
        <v>Kester Welch   U17M</v>
      </c>
      <c r="C325" s="60" t="s">
        <v>432</v>
      </c>
      <c r="D325" s="57" t="s">
        <v>111</v>
      </c>
      <c r="E325" s="56" t="s">
        <v>2</v>
      </c>
      <c r="F325" s="44"/>
      <c r="G325" s="44"/>
      <c r="H325" s="44"/>
      <c r="I325" s="44"/>
      <c r="J325" s="46"/>
      <c r="K325" s="10"/>
    </row>
    <row r="326" spans="1:11" ht="15.75">
      <c r="A326" s="39">
        <f t="shared" si="11"/>
        <v>325</v>
      </c>
      <c r="B326" s="52" t="str">
        <f t="shared" si="10"/>
        <v>Louis Welch   U15B</v>
      </c>
      <c r="C326" s="60" t="s">
        <v>433</v>
      </c>
      <c r="D326" s="57" t="s">
        <v>466</v>
      </c>
      <c r="E326" s="56" t="s">
        <v>91</v>
      </c>
      <c r="F326" s="44"/>
      <c r="G326" s="44"/>
      <c r="H326" s="44"/>
      <c r="I326" s="44"/>
      <c r="J326" s="46"/>
      <c r="K326" s="10"/>
    </row>
    <row r="327" spans="1:11" ht="15.75">
      <c r="A327" s="39">
        <f t="shared" si="11"/>
        <v>326</v>
      </c>
      <c r="B327" s="52" t="str">
        <f t="shared" si="10"/>
        <v>India West    U13G</v>
      </c>
      <c r="C327" s="60" t="s">
        <v>434</v>
      </c>
      <c r="D327" s="57" t="s">
        <v>465</v>
      </c>
      <c r="E327" s="56" t="s">
        <v>39</v>
      </c>
      <c r="F327" s="44"/>
      <c r="G327" s="44"/>
      <c r="H327" s="44"/>
      <c r="I327" s="44"/>
      <c r="J327" s="46"/>
      <c r="K327" s="10"/>
    </row>
    <row r="328" spans="1:11" ht="15.75">
      <c r="A328" s="39">
        <f t="shared" si="11"/>
        <v>327</v>
      </c>
      <c r="B328" s="52" t="str">
        <f t="shared" si="10"/>
        <v>Lavender West    U11G</v>
      </c>
      <c r="C328" s="60" t="s">
        <v>435</v>
      </c>
      <c r="D328" s="57" t="s">
        <v>465</v>
      </c>
      <c r="E328" s="56" t="s">
        <v>95</v>
      </c>
      <c r="F328" s="44"/>
      <c r="G328" s="44"/>
      <c r="H328" s="44"/>
      <c r="I328" s="44"/>
      <c r="J328" s="46"/>
      <c r="K328" s="10"/>
    </row>
    <row r="329" spans="1:11" ht="15.75">
      <c r="A329" s="39">
        <f t="shared" si="11"/>
        <v>328</v>
      </c>
      <c r="B329" s="52" t="str">
        <f t="shared" si="10"/>
        <v>Tim White    SM</v>
      </c>
      <c r="C329" s="60" t="s">
        <v>62</v>
      </c>
      <c r="D329" s="57" t="s">
        <v>464</v>
      </c>
      <c r="E329" s="56" t="s">
        <v>50</v>
      </c>
      <c r="F329" s="44"/>
      <c r="G329" s="44"/>
      <c r="H329" s="44"/>
      <c r="I329" s="44"/>
      <c r="J329" s="46"/>
      <c r="K329" s="10"/>
    </row>
    <row r="330" spans="1:11" ht="15.75">
      <c r="A330" s="39">
        <f t="shared" si="11"/>
        <v>329</v>
      </c>
      <c r="B330" s="52" t="str">
        <f t="shared" si="10"/>
        <v>Abigail White    U17W</v>
      </c>
      <c r="C330" s="60" t="s">
        <v>436</v>
      </c>
      <c r="D330" s="57" t="s">
        <v>459</v>
      </c>
      <c r="E330" s="56" t="s">
        <v>94</v>
      </c>
      <c r="F330" s="44"/>
      <c r="G330" s="44"/>
      <c r="H330" s="44"/>
      <c r="I330" s="44"/>
      <c r="J330" s="46"/>
      <c r="K330" s="10"/>
    </row>
    <row r="331" spans="1:11" ht="15.75">
      <c r="A331" s="39">
        <f t="shared" si="11"/>
        <v>330</v>
      </c>
      <c r="B331" s="52" t="str">
        <f t="shared" si="10"/>
        <v>Molly White    U15G</v>
      </c>
      <c r="C331" s="58" t="s">
        <v>437</v>
      </c>
      <c r="D331" s="57" t="s">
        <v>548</v>
      </c>
      <c r="E331" s="56" t="s">
        <v>34</v>
      </c>
      <c r="F331" s="44"/>
      <c r="G331" s="44"/>
      <c r="H331" s="44"/>
      <c r="I331" s="44"/>
      <c r="J331" s="46"/>
      <c r="K331" s="10"/>
    </row>
    <row r="332" spans="1:11" ht="15.75">
      <c r="A332" s="39">
        <f t="shared" si="11"/>
        <v>331</v>
      </c>
      <c r="B332" s="52" t="str">
        <f t="shared" si="10"/>
        <v>Max White   U15B</v>
      </c>
      <c r="C332" s="60" t="s">
        <v>438</v>
      </c>
      <c r="D332" s="57" t="s">
        <v>468</v>
      </c>
      <c r="E332" s="56" t="s">
        <v>91</v>
      </c>
      <c r="F332" s="44"/>
      <c r="G332" s="44"/>
      <c r="H332" s="44"/>
      <c r="I332" s="44"/>
      <c r="J332" s="46"/>
      <c r="K332" s="10"/>
    </row>
    <row r="333" spans="1:11" ht="15.75">
      <c r="A333" s="39">
        <f t="shared" si="11"/>
        <v>332</v>
      </c>
      <c r="B333" s="52" t="str">
        <f t="shared" si="10"/>
        <v>Emily Wilcox   U17W</v>
      </c>
      <c r="C333" s="60" t="s">
        <v>439</v>
      </c>
      <c r="D333" s="57" t="s">
        <v>458</v>
      </c>
      <c r="E333" s="56" t="s">
        <v>94</v>
      </c>
      <c r="F333" s="44"/>
      <c r="G333" s="44"/>
      <c r="H333" s="44"/>
      <c r="I333" s="44"/>
      <c r="J333" s="46"/>
      <c r="K333" s="10"/>
    </row>
    <row r="334" spans="1:11" ht="15.75">
      <c r="A334" s="39">
        <f t="shared" si="11"/>
        <v>333</v>
      </c>
      <c r="B334" s="52" t="str">
        <f t="shared" si="10"/>
        <v>Tristan Wilkins   U11B</v>
      </c>
      <c r="C334" s="60" t="s">
        <v>440</v>
      </c>
      <c r="D334" s="59" t="s">
        <v>549</v>
      </c>
      <c r="E334" s="56" t="s">
        <v>90</v>
      </c>
      <c r="F334" s="44"/>
      <c r="G334" s="44"/>
      <c r="H334" s="44"/>
      <c r="I334" s="44"/>
      <c r="J334" s="46"/>
      <c r="K334" s="10"/>
    </row>
    <row r="335" spans="1:11" ht="15.75">
      <c r="A335" s="39">
        <f t="shared" si="11"/>
        <v>334</v>
      </c>
      <c r="B335" s="52" t="str">
        <f t="shared" si="10"/>
        <v>Jacob Wilkinson    U20M</v>
      </c>
      <c r="C335" s="60" t="s">
        <v>441</v>
      </c>
      <c r="D335" s="57" t="s">
        <v>550</v>
      </c>
      <c r="E335" s="56" t="s">
        <v>103</v>
      </c>
      <c r="F335" s="44"/>
      <c r="G335" s="44"/>
      <c r="H335" s="44"/>
      <c r="I335" s="44"/>
      <c r="J335" s="46"/>
      <c r="K335" s="10"/>
    </row>
    <row r="336" spans="1:11" ht="15.75">
      <c r="A336" s="39">
        <f t="shared" si="11"/>
        <v>335</v>
      </c>
      <c r="B336" s="52" t="str">
        <f t="shared" si="10"/>
        <v>Lucy Wilkinson    U17W</v>
      </c>
      <c r="C336" s="60" t="s">
        <v>442</v>
      </c>
      <c r="D336" s="57" t="s">
        <v>483</v>
      </c>
      <c r="E336" s="56" t="s">
        <v>94</v>
      </c>
      <c r="F336" s="44"/>
      <c r="G336" s="44"/>
      <c r="H336" s="44"/>
      <c r="I336" s="44"/>
      <c r="J336" s="46"/>
      <c r="K336" s="10"/>
    </row>
    <row r="337" spans="1:11" ht="15.75">
      <c r="A337" s="39">
        <f t="shared" si="11"/>
        <v>336</v>
      </c>
      <c r="B337" s="52" t="str">
        <f t="shared" si="10"/>
        <v>Jacob Wilkinson    U20M</v>
      </c>
      <c r="C337" s="60" t="s">
        <v>441</v>
      </c>
      <c r="D337" s="57" t="s">
        <v>460</v>
      </c>
      <c r="E337" s="56" t="s">
        <v>103</v>
      </c>
      <c r="F337" s="44"/>
      <c r="G337" s="44"/>
      <c r="H337" s="44"/>
      <c r="I337" s="44"/>
      <c r="J337" s="46"/>
      <c r="K337" s="10"/>
    </row>
    <row r="338" spans="1:11" ht="15.75">
      <c r="A338" s="39">
        <f t="shared" si="11"/>
        <v>337</v>
      </c>
      <c r="B338" s="52" t="str">
        <f t="shared" si="10"/>
        <v>Blake Williams    U15B</v>
      </c>
      <c r="C338" s="60" t="s">
        <v>443</v>
      </c>
      <c r="D338" s="57" t="s">
        <v>472</v>
      </c>
      <c r="E338" s="56" t="s">
        <v>91</v>
      </c>
      <c r="F338" s="44"/>
      <c r="G338" s="44"/>
      <c r="H338" s="44"/>
      <c r="I338" s="44"/>
      <c r="J338" s="46"/>
      <c r="K338" s="10"/>
    </row>
    <row r="339" spans="1:11" ht="15.75">
      <c r="A339" s="39">
        <f t="shared" si="11"/>
        <v>338</v>
      </c>
      <c r="B339" s="52" t="str">
        <f t="shared" si="10"/>
        <v>Blake Williams    U15B</v>
      </c>
      <c r="C339" s="60" t="s">
        <v>443</v>
      </c>
      <c r="D339" s="57" t="s">
        <v>472</v>
      </c>
      <c r="E339" s="56" t="s">
        <v>91</v>
      </c>
      <c r="F339" s="44"/>
      <c r="G339" s="44"/>
      <c r="H339" s="44"/>
      <c r="I339" s="44"/>
      <c r="J339" s="46"/>
      <c r="K339" s="10"/>
    </row>
    <row r="340" spans="1:11" ht="15.75">
      <c r="A340" s="39">
        <f t="shared" si="11"/>
        <v>339</v>
      </c>
      <c r="B340" s="52" t="str">
        <f t="shared" si="10"/>
        <v>Simon Williams   SM/V45</v>
      </c>
      <c r="C340" s="60" t="s">
        <v>444</v>
      </c>
      <c r="D340" s="59" t="s">
        <v>472</v>
      </c>
      <c r="E340" s="56" t="s">
        <v>603</v>
      </c>
      <c r="F340" s="44"/>
      <c r="G340" s="44"/>
      <c r="H340" s="44"/>
      <c r="I340" s="44"/>
      <c r="J340" s="46"/>
      <c r="K340" s="10"/>
    </row>
    <row r="341" spans="1:11" ht="15.75">
      <c r="A341" s="39">
        <f t="shared" si="11"/>
        <v>340</v>
      </c>
      <c r="B341" s="52" t="str">
        <f t="shared" si="10"/>
        <v xml:space="preserve">Lily Williams    U15G </v>
      </c>
      <c r="C341" s="58" t="s">
        <v>445</v>
      </c>
      <c r="D341" s="58" t="s">
        <v>458</v>
      </c>
      <c r="E341" s="56" t="s">
        <v>104</v>
      </c>
      <c r="F341" s="44"/>
      <c r="G341" s="44"/>
      <c r="H341" s="44"/>
      <c r="I341" s="44"/>
      <c r="J341" s="46"/>
      <c r="K341" s="10"/>
    </row>
    <row r="342" spans="1:11" ht="15.75">
      <c r="A342" s="39">
        <f t="shared" si="11"/>
        <v>341</v>
      </c>
      <c r="B342" s="52" t="str">
        <f t="shared" si="10"/>
        <v xml:space="preserve">Jack Williams   U15B </v>
      </c>
      <c r="C342" s="60" t="s">
        <v>446</v>
      </c>
      <c r="D342" s="57" t="s">
        <v>551</v>
      </c>
      <c r="E342" s="56" t="s">
        <v>576</v>
      </c>
      <c r="F342" s="44"/>
      <c r="G342" s="44"/>
      <c r="H342" s="44"/>
      <c r="I342" s="44"/>
      <c r="J342" s="46"/>
      <c r="K342" s="10"/>
    </row>
    <row r="343" spans="1:11" ht="15.75">
      <c r="A343" s="39">
        <f t="shared" si="11"/>
        <v>342</v>
      </c>
      <c r="B343" s="52" t="str">
        <f t="shared" si="10"/>
        <v>Olivia Willmore    U20W</v>
      </c>
      <c r="C343" s="60" t="s">
        <v>447</v>
      </c>
      <c r="D343" s="57" t="s">
        <v>548</v>
      </c>
      <c r="E343" s="56" t="s">
        <v>93</v>
      </c>
      <c r="F343" s="44"/>
      <c r="G343" s="44"/>
      <c r="H343" s="44"/>
      <c r="I343" s="44"/>
      <c r="J343" s="46"/>
      <c r="K343" s="10"/>
    </row>
    <row r="344" spans="1:11" ht="15.75">
      <c r="A344" s="39">
        <f t="shared" si="11"/>
        <v>343</v>
      </c>
      <c r="B344" s="52" t="str">
        <f t="shared" si="10"/>
        <v>Edward Wilson    U17M</v>
      </c>
      <c r="C344" s="58" t="s">
        <v>448</v>
      </c>
      <c r="D344" s="58" t="s">
        <v>464</v>
      </c>
      <c r="E344" s="56" t="s">
        <v>2</v>
      </c>
      <c r="F344" s="44"/>
      <c r="G344" s="44"/>
      <c r="H344" s="44"/>
      <c r="I344" s="44"/>
      <c r="J344" s="46"/>
      <c r="K344" s="10"/>
    </row>
    <row r="345" spans="1:11" ht="15.75">
      <c r="A345" s="39">
        <f t="shared" si="11"/>
        <v>344</v>
      </c>
      <c r="B345" s="52" t="str">
        <f t="shared" si="10"/>
        <v>Kieran Woodruffe   U17M</v>
      </c>
      <c r="C345" s="60" t="s">
        <v>449</v>
      </c>
      <c r="D345" s="57" t="s">
        <v>455</v>
      </c>
      <c r="E345" s="56" t="s">
        <v>2</v>
      </c>
      <c r="F345" s="44"/>
      <c r="G345" s="44"/>
      <c r="H345" s="44"/>
      <c r="I345" s="44"/>
      <c r="J345" s="46"/>
      <c r="K345" s="10"/>
    </row>
    <row r="346" spans="1:11" ht="15.75">
      <c r="A346" s="39">
        <f t="shared" si="11"/>
        <v>345</v>
      </c>
      <c r="B346" s="52" t="str">
        <f t="shared" si="10"/>
        <v>Harry Woods   U13B</v>
      </c>
      <c r="C346" s="60" t="s">
        <v>450</v>
      </c>
      <c r="D346" s="59" t="s">
        <v>465</v>
      </c>
      <c r="E346" s="56" t="s">
        <v>37</v>
      </c>
      <c r="F346" s="44"/>
      <c r="G346" s="44"/>
      <c r="H346" s="44"/>
      <c r="I346" s="44"/>
      <c r="J346" s="46"/>
      <c r="K346" s="10"/>
    </row>
    <row r="347" spans="1:11" ht="15.75">
      <c r="A347" s="39">
        <f t="shared" si="11"/>
        <v>346</v>
      </c>
      <c r="B347" s="52" t="str">
        <f t="shared" si="10"/>
        <v>Louis Wright   U17M</v>
      </c>
      <c r="C347" s="58" t="s">
        <v>451</v>
      </c>
      <c r="D347" s="57" t="s">
        <v>466</v>
      </c>
      <c r="E347" s="56" t="s">
        <v>2</v>
      </c>
      <c r="F347" s="44"/>
      <c r="G347" s="44"/>
      <c r="H347" s="44"/>
      <c r="I347" s="44"/>
      <c r="J347" s="46"/>
      <c r="K347" s="10"/>
    </row>
    <row r="348" spans="1:11" ht="15.75">
      <c r="A348" s="39">
        <f t="shared" si="11"/>
        <v>347</v>
      </c>
      <c r="B348" s="52" t="str">
        <f t="shared" si="10"/>
        <v>Lily Yeatman    U13G</v>
      </c>
      <c r="C348" s="60" t="s">
        <v>452</v>
      </c>
      <c r="D348" s="59" t="s">
        <v>467</v>
      </c>
      <c r="E348" s="56" t="s">
        <v>39</v>
      </c>
      <c r="F348" s="44"/>
      <c r="G348" s="44"/>
      <c r="H348" s="44"/>
      <c r="I348" s="44"/>
      <c r="J348" s="46"/>
      <c r="K348" s="10"/>
    </row>
    <row r="349" spans="1:11" ht="15.75">
      <c r="A349" s="39">
        <f t="shared" si="11"/>
        <v>348</v>
      </c>
      <c r="B349" s="52" t="str">
        <f t="shared" si="10"/>
        <v xml:space="preserve">Ciaran Yeo   U20 </v>
      </c>
      <c r="C349" s="76" t="s">
        <v>453</v>
      </c>
      <c r="D349" s="61" t="s">
        <v>552</v>
      </c>
      <c r="E349" s="66" t="s">
        <v>97</v>
      </c>
      <c r="F349" s="44"/>
      <c r="G349" s="44"/>
      <c r="H349" s="44"/>
      <c r="I349" s="44"/>
      <c r="J349" s="46"/>
      <c r="K349" s="10"/>
    </row>
    <row r="350" spans="1:11" ht="15.75">
      <c r="A350" s="39">
        <f t="shared" si="11"/>
        <v>349</v>
      </c>
      <c r="B350" s="52" t="str">
        <f t="shared" si="10"/>
        <v>LeoYeo    U13B</v>
      </c>
      <c r="C350" s="76" t="s">
        <v>454</v>
      </c>
      <c r="D350" s="61" t="s">
        <v>552</v>
      </c>
      <c r="E350" s="66" t="s">
        <v>37</v>
      </c>
      <c r="F350" s="44"/>
      <c r="G350" s="44"/>
      <c r="H350" s="44"/>
      <c r="I350" s="44"/>
      <c r="J350" s="46"/>
      <c r="K350" s="10"/>
    </row>
    <row r="351" spans="1:11" ht="15.75">
      <c r="A351" s="39">
        <f t="shared" si="11"/>
        <v>350</v>
      </c>
      <c r="B351" s="52" t="str">
        <f t="shared" si="10"/>
        <v>Josh Tyler   U20M</v>
      </c>
      <c r="C351" s="81" t="s">
        <v>580</v>
      </c>
      <c r="D351" s="55" t="s">
        <v>466</v>
      </c>
      <c r="E351" s="71" t="s">
        <v>103</v>
      </c>
      <c r="F351" s="44"/>
      <c r="G351" s="44"/>
      <c r="H351" s="44"/>
      <c r="I351" s="44"/>
      <c r="J351" s="46"/>
      <c r="K351" s="10"/>
    </row>
    <row r="352" spans="1:11" ht="15.75">
      <c r="A352" s="39">
        <f t="shared" si="11"/>
        <v>351</v>
      </c>
      <c r="B352" s="52" t="str">
        <f t="shared" si="10"/>
        <v>Isabel Breeden   U20W</v>
      </c>
      <c r="C352" s="58" t="s">
        <v>581</v>
      </c>
      <c r="D352" s="58" t="s">
        <v>582</v>
      </c>
      <c r="E352" s="56" t="s">
        <v>93</v>
      </c>
      <c r="F352" s="44"/>
      <c r="G352" s="44"/>
      <c r="H352" s="44"/>
      <c r="I352" s="44"/>
    </row>
    <row r="353" spans="1:9" ht="15.75">
      <c r="A353" s="39">
        <f t="shared" si="11"/>
        <v>352</v>
      </c>
      <c r="B353" s="52" t="str">
        <f t="shared" si="10"/>
        <v>Samuel Boulton   SM</v>
      </c>
      <c r="C353" s="60" t="s">
        <v>583</v>
      </c>
      <c r="D353" s="56" t="s">
        <v>584</v>
      </c>
      <c r="E353" s="56" t="s">
        <v>50</v>
      </c>
      <c r="F353" s="44"/>
      <c r="G353" s="44"/>
      <c r="H353" s="44"/>
      <c r="I353" s="44"/>
    </row>
    <row r="354" spans="1:9" ht="15.75">
      <c r="A354" s="39">
        <f t="shared" si="11"/>
        <v>353</v>
      </c>
      <c r="B354" s="52" t="str">
        <f t="shared" si="10"/>
        <v>Lydia Smith   U17W</v>
      </c>
      <c r="C354" s="72" t="s">
        <v>585</v>
      </c>
      <c r="D354" s="72" t="s">
        <v>107</v>
      </c>
      <c r="E354" s="73" t="s">
        <v>94</v>
      </c>
      <c r="F354" s="44"/>
      <c r="G354" s="44"/>
      <c r="H354" s="44"/>
      <c r="I354" s="44"/>
    </row>
    <row r="355" spans="1:9" ht="15.75">
      <c r="A355" s="39">
        <f t="shared" si="11"/>
        <v>354</v>
      </c>
      <c r="B355" s="52" t="str">
        <f t="shared" si="10"/>
        <v>Rory Howorth   U20M</v>
      </c>
      <c r="C355" s="72" t="s">
        <v>586</v>
      </c>
      <c r="D355" s="72" t="s">
        <v>471</v>
      </c>
      <c r="E355" s="73" t="s">
        <v>103</v>
      </c>
      <c r="F355" s="44"/>
      <c r="G355" s="44"/>
      <c r="H355" s="44"/>
      <c r="I355" s="44"/>
    </row>
    <row r="356" spans="1:9" ht="15.75">
      <c r="A356" s="39">
        <f t="shared" si="11"/>
        <v>355</v>
      </c>
      <c r="B356" s="52" t="str">
        <f t="shared" si="10"/>
        <v>Holly McKenna   U20W</v>
      </c>
      <c r="C356" s="72" t="s">
        <v>587</v>
      </c>
      <c r="D356" s="72" t="s">
        <v>107</v>
      </c>
      <c r="E356" s="73" t="s">
        <v>93</v>
      </c>
      <c r="F356" s="44"/>
      <c r="G356" s="44"/>
      <c r="H356" s="44"/>
      <c r="I356" s="44"/>
    </row>
    <row r="357" spans="1:9" ht="15.75">
      <c r="A357" s="39">
        <f t="shared" si="11"/>
        <v>356</v>
      </c>
      <c r="B357" s="52" t="str">
        <f t="shared" si="10"/>
        <v>Louise Kirby   U50W</v>
      </c>
      <c r="C357" s="72" t="s">
        <v>588</v>
      </c>
      <c r="D357" s="72" t="s">
        <v>546</v>
      </c>
      <c r="E357" s="73" t="s">
        <v>589</v>
      </c>
      <c r="F357" s="44"/>
      <c r="G357" s="44"/>
      <c r="H357" s="44"/>
      <c r="I357" s="44"/>
    </row>
    <row r="358" spans="1:9" ht="15.75">
      <c r="A358" s="39">
        <f t="shared" si="11"/>
        <v>357</v>
      </c>
      <c r="B358" s="52" t="str">
        <f t="shared" si="10"/>
        <v>Emily Bee   U20W</v>
      </c>
      <c r="C358" s="72" t="s">
        <v>590</v>
      </c>
      <c r="D358" s="72" t="s">
        <v>591</v>
      </c>
      <c r="E358" s="73" t="s">
        <v>93</v>
      </c>
      <c r="F358" s="44"/>
      <c r="G358" s="44"/>
      <c r="H358" s="44"/>
      <c r="I358" s="44"/>
    </row>
    <row r="359" spans="1:9" ht="15.75">
      <c r="A359" s="39">
        <f t="shared" si="11"/>
        <v>358</v>
      </c>
      <c r="B359" s="52" t="str">
        <f t="shared" si="10"/>
        <v>Kai Snell   U17W</v>
      </c>
      <c r="C359" s="72" t="s">
        <v>592</v>
      </c>
      <c r="D359" s="72" t="s">
        <v>593</v>
      </c>
      <c r="E359" s="73" t="s">
        <v>94</v>
      </c>
      <c r="F359" s="44"/>
      <c r="G359" s="44"/>
      <c r="H359" s="44"/>
      <c r="I359" s="44"/>
    </row>
    <row r="360" spans="1:9" ht="15.75">
      <c r="A360" s="39">
        <f t="shared" si="11"/>
        <v>359</v>
      </c>
      <c r="B360" s="52" t="str">
        <f t="shared" si="10"/>
        <v>Josh Cobb   U15B</v>
      </c>
      <c r="C360" s="72" t="s">
        <v>594</v>
      </c>
      <c r="D360" s="72" t="s">
        <v>107</v>
      </c>
      <c r="E360" s="73" t="s">
        <v>91</v>
      </c>
      <c r="F360" s="44"/>
      <c r="G360" s="44"/>
      <c r="H360" s="44"/>
      <c r="I360" s="44"/>
    </row>
    <row r="361" spans="1:9" ht="15.75">
      <c r="A361" s="39">
        <f t="shared" si="11"/>
        <v>360</v>
      </c>
      <c r="B361" s="52" t="str">
        <f t="shared" si="10"/>
        <v>Ffion Higginson   U20W</v>
      </c>
      <c r="C361" s="72" t="s">
        <v>595</v>
      </c>
      <c r="D361" s="72" t="s">
        <v>516</v>
      </c>
      <c r="E361" s="73" t="s">
        <v>93</v>
      </c>
      <c r="F361" s="44"/>
      <c r="G361" s="44"/>
      <c r="H361" s="44"/>
      <c r="I361" s="44"/>
    </row>
    <row r="362" spans="1:9" ht="15.75">
      <c r="A362" s="39">
        <f t="shared" si="11"/>
        <v>361</v>
      </c>
      <c r="B362" s="52" t="str">
        <f t="shared" si="10"/>
        <v>Diana Chambers   SW</v>
      </c>
      <c r="C362" s="72" t="s">
        <v>596</v>
      </c>
      <c r="D362" s="72" t="s">
        <v>597</v>
      </c>
      <c r="E362" s="73" t="s">
        <v>61</v>
      </c>
      <c r="F362" s="44"/>
      <c r="G362" s="44"/>
      <c r="H362" s="44"/>
      <c r="I362" s="44"/>
    </row>
    <row r="363" spans="1:9" ht="15.75">
      <c r="A363" s="39">
        <f t="shared" si="11"/>
        <v>362</v>
      </c>
      <c r="B363" s="52" t="str">
        <f t="shared" si="10"/>
        <v>Olly Sheppard   SM</v>
      </c>
      <c r="C363" s="72" t="s">
        <v>599</v>
      </c>
      <c r="D363" s="72" t="s">
        <v>584</v>
      </c>
      <c r="E363" s="73" t="s">
        <v>50</v>
      </c>
      <c r="F363" s="44"/>
      <c r="G363" s="44"/>
      <c r="H363" s="44"/>
      <c r="I363" s="44"/>
    </row>
    <row r="364" spans="1:9" ht="15.75">
      <c r="A364" s="39">
        <f t="shared" si="11"/>
        <v>363</v>
      </c>
      <c r="B364" s="52" t="str">
        <f t="shared" si="10"/>
        <v>Matthew Walker   U17M</v>
      </c>
      <c r="C364" s="72" t="s">
        <v>606</v>
      </c>
      <c r="D364" s="72" t="s">
        <v>607</v>
      </c>
      <c r="E364" s="73" t="s">
        <v>2</v>
      </c>
      <c r="F364" s="44"/>
      <c r="G364" s="44"/>
      <c r="H364" s="44"/>
      <c r="I364" s="44"/>
    </row>
    <row r="365" spans="1:9" ht="15.75">
      <c r="A365" s="39">
        <f t="shared" si="11"/>
        <v>364</v>
      </c>
      <c r="B365" s="52" t="str">
        <f t="shared" si="10"/>
        <v>Josh Walker   U17M</v>
      </c>
      <c r="C365" s="72" t="s">
        <v>608</v>
      </c>
      <c r="D365" s="72" t="s">
        <v>607</v>
      </c>
      <c r="E365" s="73" t="s">
        <v>2</v>
      </c>
      <c r="F365" s="44"/>
      <c r="G365" s="44"/>
      <c r="H365" s="44"/>
      <c r="I365" s="44"/>
    </row>
    <row r="366" spans="1:9" ht="15.75">
      <c r="A366" s="39">
        <f t="shared" si="11"/>
        <v>365</v>
      </c>
      <c r="B366" s="52" t="str">
        <f t="shared" si="10"/>
        <v>Dan Parkin   U17M</v>
      </c>
      <c r="C366" s="72" t="s">
        <v>344</v>
      </c>
      <c r="D366" s="72" t="s">
        <v>607</v>
      </c>
      <c r="E366" s="73" t="s">
        <v>2</v>
      </c>
      <c r="F366" s="44"/>
      <c r="G366" s="44"/>
      <c r="H366" s="44"/>
      <c r="I366" s="44"/>
    </row>
    <row r="367" spans="1:9" ht="15.75">
      <c r="A367" s="39">
        <f t="shared" si="11"/>
        <v>366</v>
      </c>
      <c r="B367" s="52" t="str">
        <f t="shared" si="10"/>
        <v>Bo Rason   U15G</v>
      </c>
      <c r="C367" s="72" t="s">
        <v>609</v>
      </c>
      <c r="D367" s="72" t="s">
        <v>538</v>
      </c>
      <c r="E367" s="73" t="s">
        <v>34</v>
      </c>
      <c r="F367" s="44"/>
      <c r="G367" s="44"/>
      <c r="H367" s="44"/>
      <c r="I367" s="44"/>
    </row>
    <row r="368" spans="1:9" ht="15.75">
      <c r="A368" s="39">
        <f t="shared" si="11"/>
        <v>367</v>
      </c>
      <c r="B368" s="52" t="str">
        <f t="shared" si="10"/>
        <v>David Cooke   M60</v>
      </c>
      <c r="C368" s="72" t="s">
        <v>610</v>
      </c>
      <c r="D368" s="72" t="s">
        <v>611</v>
      </c>
      <c r="E368" s="73" t="s">
        <v>612</v>
      </c>
      <c r="F368" s="44"/>
      <c r="G368" s="44"/>
      <c r="H368" s="44"/>
      <c r="I368" s="44"/>
    </row>
    <row r="369" spans="1:9" ht="15.75">
      <c r="A369" s="39">
        <f t="shared" si="11"/>
        <v>368</v>
      </c>
      <c r="B369" s="52" t="str">
        <f t="shared" si="10"/>
        <v>Trudi Carter   V45</v>
      </c>
      <c r="C369" s="72" t="s">
        <v>613</v>
      </c>
      <c r="D369" s="72" t="s">
        <v>465</v>
      </c>
      <c r="E369" s="73" t="s">
        <v>571</v>
      </c>
      <c r="F369" s="44"/>
      <c r="G369" s="44"/>
      <c r="H369" s="44"/>
      <c r="I369" s="44"/>
    </row>
    <row r="370" spans="1:9" ht="15.75">
      <c r="A370" s="39">
        <f t="shared" si="11"/>
        <v>369</v>
      </c>
      <c r="B370" s="52" t="str">
        <f t="shared" si="10"/>
        <v>James McKibbin   SM/T20</v>
      </c>
      <c r="C370" s="72" t="s">
        <v>614</v>
      </c>
      <c r="D370" s="72" t="s">
        <v>615</v>
      </c>
      <c r="E370" s="73" t="s">
        <v>616</v>
      </c>
      <c r="F370" s="44"/>
      <c r="G370" s="44"/>
      <c r="H370" s="44"/>
      <c r="I370" s="44"/>
    </row>
    <row r="371" spans="1:9" ht="15.75">
      <c r="A371" s="39">
        <f t="shared" si="11"/>
        <v>370</v>
      </c>
      <c r="B371" s="52" t="str">
        <f t="shared" si="10"/>
        <v>Sophie Moore   U17W</v>
      </c>
      <c r="C371" s="72" t="s">
        <v>617</v>
      </c>
      <c r="D371" s="72" t="s">
        <v>471</v>
      </c>
      <c r="E371" s="73" t="s">
        <v>94</v>
      </c>
      <c r="F371" s="44"/>
      <c r="G371" s="44"/>
      <c r="H371" s="44"/>
      <c r="I371" s="44"/>
    </row>
    <row r="372" spans="1:9" ht="15.75">
      <c r="A372" s="39">
        <f t="shared" si="11"/>
        <v>371</v>
      </c>
      <c r="B372" s="52" t="str">
        <f t="shared" si="10"/>
        <v>Bertie Rowe   U11B</v>
      </c>
      <c r="C372" s="72" t="s">
        <v>618</v>
      </c>
      <c r="D372" s="72" t="s">
        <v>466</v>
      </c>
      <c r="E372" s="73" t="s">
        <v>90</v>
      </c>
      <c r="F372" s="44"/>
      <c r="G372" s="44"/>
      <c r="H372" s="44"/>
      <c r="I372" s="44"/>
    </row>
    <row r="373" spans="1:9" ht="15.75">
      <c r="A373" s="39">
        <f t="shared" si="11"/>
        <v>372</v>
      </c>
      <c r="B373" s="52" t="str">
        <f t="shared" si="10"/>
        <v>Daisy Rowe   U13G</v>
      </c>
      <c r="C373" s="72" t="s">
        <v>619</v>
      </c>
      <c r="D373" s="72" t="s">
        <v>466</v>
      </c>
      <c r="E373" s="73" t="s">
        <v>39</v>
      </c>
      <c r="F373" s="44"/>
      <c r="G373" s="44"/>
      <c r="H373" s="44"/>
      <c r="I373" s="44"/>
    </row>
    <row r="374" spans="1:9" ht="15.75">
      <c r="A374" s="39">
        <f t="shared" si="11"/>
        <v>373</v>
      </c>
      <c r="B374" s="52" t="str">
        <f t="shared" si="10"/>
        <v>Helen Lewis   U20W</v>
      </c>
      <c r="C374" s="72" t="s">
        <v>620</v>
      </c>
      <c r="D374" s="72" t="s">
        <v>107</v>
      </c>
      <c r="E374" s="73" t="s">
        <v>93</v>
      </c>
      <c r="F374" s="44"/>
      <c r="G374" s="44"/>
      <c r="H374" s="44"/>
      <c r="I374" s="44"/>
    </row>
    <row r="375" spans="1:9" ht="15.75">
      <c r="A375" s="39">
        <f t="shared" si="11"/>
        <v>374</v>
      </c>
      <c r="B375" s="52" t="str">
        <f t="shared" si="10"/>
        <v>Anya Evans   U17W</v>
      </c>
      <c r="C375" s="72" t="s">
        <v>621</v>
      </c>
      <c r="D375" s="72" t="s">
        <v>622</v>
      </c>
      <c r="E375" s="73" t="s">
        <v>94</v>
      </c>
      <c r="F375" s="44"/>
      <c r="G375" s="44"/>
      <c r="H375" s="44"/>
      <c r="I375" s="44"/>
    </row>
    <row r="376" spans="1:9" ht="15.75">
      <c r="A376" s="39">
        <f t="shared" si="11"/>
        <v>375</v>
      </c>
      <c r="B376" s="52" t="str">
        <f t="shared" si="10"/>
        <v>Angus Evans   U15B</v>
      </c>
      <c r="C376" s="72" t="s">
        <v>623</v>
      </c>
      <c r="D376" s="72" t="s">
        <v>624</v>
      </c>
      <c r="E376" s="73" t="s">
        <v>91</v>
      </c>
      <c r="F376" s="44"/>
      <c r="G376" s="44"/>
      <c r="H376" s="44"/>
      <c r="I376" s="44"/>
    </row>
    <row r="377" spans="1:9" ht="15.75">
      <c r="A377" s="39">
        <f t="shared" si="11"/>
        <v>376</v>
      </c>
      <c r="B377" s="52" t="str">
        <f t="shared" si="10"/>
        <v>Finn Peterson   U20M</v>
      </c>
      <c r="C377" s="72" t="s">
        <v>625</v>
      </c>
      <c r="D377" s="72" t="s">
        <v>465</v>
      </c>
      <c r="E377" s="73" t="s">
        <v>103</v>
      </c>
      <c r="F377" s="44"/>
      <c r="G377" s="44"/>
      <c r="H377" s="44"/>
      <c r="I377" s="44"/>
    </row>
    <row r="378" spans="1:9" ht="15.75">
      <c r="A378" s="39">
        <f t="shared" si="11"/>
        <v>377</v>
      </c>
      <c r="B378" s="52" t="str">
        <f t="shared" si="10"/>
        <v>Ashleigh Woodruffe   U13G</v>
      </c>
      <c r="C378" s="72" t="s">
        <v>628</v>
      </c>
      <c r="D378" s="72" t="s">
        <v>622</v>
      </c>
      <c r="E378" s="73" t="s">
        <v>39</v>
      </c>
      <c r="F378" s="44"/>
      <c r="G378" s="44"/>
      <c r="H378" s="44"/>
      <c r="I378" s="44"/>
    </row>
    <row r="379" spans="1:9" ht="15.75">
      <c r="A379" s="39">
        <f t="shared" si="11"/>
        <v>378</v>
      </c>
      <c r="B379" s="52" t="str">
        <f t="shared" si="10"/>
        <v>George Waler   SM</v>
      </c>
      <c r="C379" s="72" t="s">
        <v>626</v>
      </c>
      <c r="D379" s="72" t="s">
        <v>627</v>
      </c>
      <c r="E379" s="73" t="s">
        <v>50</v>
      </c>
      <c r="F379" s="44"/>
      <c r="G379" s="44"/>
      <c r="H379" s="44"/>
      <c r="I379" s="44"/>
    </row>
    <row r="380" spans="1:9" ht="15.75">
      <c r="A380" s="39">
        <f t="shared" si="11"/>
        <v>379</v>
      </c>
      <c r="B380" s="52" t="str">
        <f t="shared" si="10"/>
        <v>Brooke Williams   U13G</v>
      </c>
      <c r="C380" s="72" t="s">
        <v>629</v>
      </c>
      <c r="D380" s="72" t="s">
        <v>465</v>
      </c>
      <c r="E380" s="73" t="s">
        <v>39</v>
      </c>
      <c r="F380" s="44"/>
      <c r="G380" s="44"/>
      <c r="H380" s="44"/>
      <c r="I380" s="44"/>
    </row>
    <row r="381" spans="1:9" ht="15.75">
      <c r="A381" s="39">
        <f t="shared" si="11"/>
        <v>380</v>
      </c>
      <c r="B381" s="52" t="str">
        <f t="shared" si="10"/>
        <v>Imogen Rawles   U13G</v>
      </c>
      <c r="C381" s="72" t="s">
        <v>630</v>
      </c>
      <c r="D381" s="72" t="s">
        <v>465</v>
      </c>
      <c r="E381" s="73" t="s">
        <v>39</v>
      </c>
      <c r="F381" s="44"/>
      <c r="G381" s="44"/>
      <c r="H381" s="44"/>
      <c r="I381" s="44"/>
    </row>
    <row r="382" spans="1:9" ht="15.75">
      <c r="A382" s="39">
        <f t="shared" si="11"/>
        <v>381</v>
      </c>
      <c r="B382" s="52" t="str">
        <f t="shared" si="10"/>
        <v>Hannah Jones   U11G</v>
      </c>
      <c r="C382" s="72" t="s">
        <v>631</v>
      </c>
      <c r="D382" s="72" t="s">
        <v>492</v>
      </c>
      <c r="E382" s="73" t="s">
        <v>95</v>
      </c>
      <c r="F382" s="44"/>
      <c r="G382" s="44"/>
      <c r="H382" s="44"/>
      <c r="I382" s="44"/>
    </row>
    <row r="383" spans="1:9" ht="15.75">
      <c r="A383" s="39">
        <f t="shared" si="11"/>
        <v>382</v>
      </c>
      <c r="B383" s="52" t="str">
        <f t="shared" si="10"/>
        <v>Sofia Njie   U11G</v>
      </c>
      <c r="C383" s="72" t="s">
        <v>632</v>
      </c>
      <c r="D383" s="72" t="s">
        <v>492</v>
      </c>
      <c r="E383" s="73" t="s">
        <v>95</v>
      </c>
      <c r="F383" s="44"/>
      <c r="G383" s="44"/>
      <c r="H383" s="44"/>
      <c r="I383" s="44"/>
    </row>
    <row r="384" spans="1:9" ht="15.75">
      <c r="A384" s="39">
        <f t="shared" si="11"/>
        <v>383</v>
      </c>
      <c r="B384" s="52" t="str">
        <f t="shared" si="10"/>
        <v>Daniel Bayham   U20M</v>
      </c>
      <c r="C384" s="72" t="s">
        <v>633</v>
      </c>
      <c r="D384" s="72" t="s">
        <v>465</v>
      </c>
      <c r="E384" s="73" t="s">
        <v>103</v>
      </c>
      <c r="F384" s="44"/>
      <c r="G384" s="44"/>
      <c r="H384" s="44"/>
      <c r="I384" s="44"/>
    </row>
    <row r="385" spans="1:9" ht="15.75">
      <c r="A385" s="39">
        <f t="shared" si="11"/>
        <v>384</v>
      </c>
      <c r="B385" s="52" t="str">
        <f t="shared" si="10"/>
        <v>Charlie Davies   U17M</v>
      </c>
      <c r="C385" s="72" t="s">
        <v>634</v>
      </c>
      <c r="D385" s="72" t="s">
        <v>465</v>
      </c>
      <c r="E385" s="73" t="s">
        <v>2</v>
      </c>
      <c r="F385" s="44"/>
      <c r="G385" s="44"/>
      <c r="H385" s="44"/>
      <c r="I385" s="44"/>
    </row>
    <row r="386" spans="1:9" ht="15.75">
      <c r="A386" s="39">
        <f t="shared" si="11"/>
        <v>385</v>
      </c>
      <c r="B386" s="52" t="str">
        <f t="shared" si="10"/>
        <v>Brooke Ironside   U17W</v>
      </c>
      <c r="C386" s="72" t="s">
        <v>635</v>
      </c>
      <c r="D386" s="72" t="s">
        <v>636</v>
      </c>
      <c r="E386" s="73" t="s">
        <v>94</v>
      </c>
      <c r="F386" s="44"/>
      <c r="G386" s="44"/>
      <c r="H386" s="44"/>
      <c r="I386" s="44"/>
    </row>
    <row r="387" spans="1:9" ht="15.75">
      <c r="A387" s="39">
        <f t="shared" si="11"/>
        <v>386</v>
      </c>
      <c r="B387" s="52" t="str">
        <f t="shared" ref="B387:B450" si="12">C387&amp;"   "&amp;E387</f>
        <v>Phillipa Wellington   SW</v>
      </c>
      <c r="C387" s="72" t="s">
        <v>637</v>
      </c>
      <c r="D387" s="72" t="s">
        <v>538</v>
      </c>
      <c r="E387" s="73" t="s">
        <v>61</v>
      </c>
      <c r="F387" s="44"/>
      <c r="G387" s="44"/>
      <c r="H387" s="44"/>
      <c r="I387" s="44"/>
    </row>
    <row r="388" spans="1:9" ht="15.75">
      <c r="A388" s="39">
        <f t="shared" ref="A388:A451" si="13">A387+1</f>
        <v>387</v>
      </c>
      <c r="B388" s="52" t="str">
        <f t="shared" si="12"/>
        <v>David Tonkin   SM</v>
      </c>
      <c r="C388" s="72" t="s">
        <v>638</v>
      </c>
      <c r="D388" s="72" t="s">
        <v>624</v>
      </c>
      <c r="E388" s="73" t="s">
        <v>50</v>
      </c>
      <c r="F388" s="44"/>
      <c r="G388" s="44"/>
      <c r="H388" s="44"/>
      <c r="I388" s="44"/>
    </row>
    <row r="389" spans="1:9" ht="15.75">
      <c r="A389" s="39">
        <f t="shared" si="13"/>
        <v>388</v>
      </c>
      <c r="B389" s="52" t="str">
        <f t="shared" si="12"/>
        <v>Thomas Boulton   SM</v>
      </c>
      <c r="C389" s="72" t="s">
        <v>639</v>
      </c>
      <c r="D389" s="72" t="s">
        <v>465</v>
      </c>
      <c r="E389" s="73" t="s">
        <v>50</v>
      </c>
      <c r="F389" s="44"/>
      <c r="G389" s="44"/>
      <c r="H389" s="44"/>
      <c r="I389" s="44"/>
    </row>
    <row r="390" spans="1:9" ht="15.75">
      <c r="A390" s="39">
        <f t="shared" si="13"/>
        <v>389</v>
      </c>
      <c r="B390" s="52" t="str">
        <f t="shared" si="12"/>
        <v>Jonathan Evans   U20M</v>
      </c>
      <c r="C390" s="72" t="s">
        <v>640</v>
      </c>
      <c r="D390" s="72" t="s">
        <v>641</v>
      </c>
      <c r="E390" s="73" t="s">
        <v>103</v>
      </c>
      <c r="F390" s="44"/>
      <c r="G390" s="44"/>
      <c r="H390" s="44"/>
      <c r="I390" s="44"/>
    </row>
    <row r="391" spans="1:9" ht="15.75">
      <c r="A391" s="39">
        <f t="shared" si="13"/>
        <v>390</v>
      </c>
      <c r="B391" s="52" t="str">
        <f t="shared" si="12"/>
        <v>Ollie Campbell   U15B</v>
      </c>
      <c r="C391" s="72" t="s">
        <v>642</v>
      </c>
      <c r="D391" s="72" t="s">
        <v>643</v>
      </c>
      <c r="E391" s="73" t="s">
        <v>91</v>
      </c>
      <c r="F391" s="44"/>
      <c r="G391" s="44"/>
      <c r="H391" s="44"/>
      <c r="I391" s="44"/>
    </row>
    <row r="392" spans="1:9" ht="15.75">
      <c r="A392" s="39">
        <f t="shared" si="13"/>
        <v>391</v>
      </c>
      <c r="B392" s="52" t="str">
        <f t="shared" si="12"/>
        <v>Ryan Date   U11B</v>
      </c>
      <c r="C392" s="72" t="s">
        <v>644</v>
      </c>
      <c r="D392" s="72" t="s">
        <v>624</v>
      </c>
      <c r="E392" s="73" t="s">
        <v>90</v>
      </c>
      <c r="F392" s="44"/>
      <c r="G392" s="44"/>
      <c r="H392" s="44"/>
      <c r="I392" s="44"/>
    </row>
    <row r="393" spans="1:9" ht="15.75">
      <c r="A393" s="39">
        <f t="shared" si="13"/>
        <v>392</v>
      </c>
      <c r="B393" s="52" t="str">
        <f t="shared" si="12"/>
        <v>Ophelia Byrne   SW</v>
      </c>
      <c r="C393" s="72" t="s">
        <v>645</v>
      </c>
      <c r="D393" s="72" t="s">
        <v>624</v>
      </c>
      <c r="E393" s="73" t="s">
        <v>61</v>
      </c>
      <c r="F393" s="44"/>
      <c r="G393" s="44"/>
      <c r="H393" s="44"/>
      <c r="I393" s="44"/>
    </row>
    <row r="394" spans="1:9" ht="15.75">
      <c r="A394" s="39">
        <f t="shared" si="13"/>
        <v>393</v>
      </c>
      <c r="B394" s="52" t="str">
        <f t="shared" si="12"/>
        <v>Jack White   U13B</v>
      </c>
      <c r="C394" s="72" t="s">
        <v>646</v>
      </c>
      <c r="D394" s="72" t="s">
        <v>107</v>
      </c>
      <c r="E394" s="73" t="s">
        <v>37</v>
      </c>
      <c r="F394" s="44"/>
      <c r="G394" s="44"/>
      <c r="H394" s="44"/>
      <c r="I394" s="44"/>
    </row>
    <row r="395" spans="1:9" ht="15.75">
      <c r="A395" s="39">
        <f t="shared" si="13"/>
        <v>394</v>
      </c>
      <c r="B395" s="52" t="str">
        <f t="shared" si="12"/>
        <v>Tom White   U13B</v>
      </c>
      <c r="C395" s="72" t="s">
        <v>647</v>
      </c>
      <c r="D395" s="72" t="s">
        <v>107</v>
      </c>
      <c r="E395" s="73" t="s">
        <v>37</v>
      </c>
      <c r="F395" s="44"/>
      <c r="G395" s="44"/>
      <c r="H395" s="44"/>
      <c r="I395" s="44"/>
    </row>
    <row r="396" spans="1:9" ht="15.75">
      <c r="A396" s="39">
        <f t="shared" si="13"/>
        <v>395</v>
      </c>
      <c r="B396" s="52" t="str">
        <f t="shared" si="12"/>
        <v>Mark Vallier   V40</v>
      </c>
      <c r="C396" s="72" t="s">
        <v>648</v>
      </c>
      <c r="D396" s="72" t="s">
        <v>473</v>
      </c>
      <c r="E396" s="73" t="s">
        <v>649</v>
      </c>
      <c r="F396" s="44"/>
      <c r="G396" s="44"/>
      <c r="H396" s="44"/>
      <c r="I396" s="44"/>
    </row>
    <row r="397" spans="1:9" ht="15.75">
      <c r="A397" s="39">
        <f t="shared" si="13"/>
        <v>396</v>
      </c>
      <c r="B397" s="52" t="str">
        <f t="shared" si="12"/>
        <v>Madeleine Vallier   U13 G</v>
      </c>
      <c r="C397" s="72" t="s">
        <v>650</v>
      </c>
      <c r="D397" s="72" t="s">
        <v>473</v>
      </c>
      <c r="E397" s="73" t="s">
        <v>651</v>
      </c>
      <c r="F397" s="44"/>
      <c r="G397" s="44"/>
      <c r="H397" s="44"/>
      <c r="I397" s="44"/>
    </row>
    <row r="398" spans="1:9" ht="15.75">
      <c r="A398" s="39">
        <f t="shared" si="13"/>
        <v>397</v>
      </c>
      <c r="B398" s="52" t="str">
        <f t="shared" si="12"/>
        <v>Martyn Morant   V40</v>
      </c>
      <c r="C398" s="72" t="s">
        <v>652</v>
      </c>
      <c r="D398" s="72" t="s">
        <v>641</v>
      </c>
      <c r="E398" s="73" t="s">
        <v>649</v>
      </c>
      <c r="F398" s="44"/>
      <c r="G398" s="44"/>
      <c r="H398" s="44"/>
      <c r="I398" s="44"/>
    </row>
    <row r="399" spans="1:9" ht="15.75">
      <c r="A399" s="39">
        <f t="shared" si="13"/>
        <v>398</v>
      </c>
      <c r="B399" s="52" t="str">
        <f t="shared" si="12"/>
        <v>Asta Maddock   U11</v>
      </c>
      <c r="C399" s="72" t="s">
        <v>653</v>
      </c>
      <c r="D399" s="72" t="s">
        <v>479</v>
      </c>
      <c r="E399" s="73" t="s">
        <v>92</v>
      </c>
      <c r="F399" s="44"/>
      <c r="G399" s="44"/>
      <c r="H399" s="44"/>
      <c r="I399" s="44"/>
    </row>
    <row r="400" spans="1:9" ht="15.75">
      <c r="A400" s="39">
        <f t="shared" si="13"/>
        <v>399</v>
      </c>
      <c r="B400" s="52" t="str">
        <f t="shared" si="12"/>
        <v>Poppy Comroy   U11</v>
      </c>
      <c r="C400" s="72" t="s">
        <v>654</v>
      </c>
      <c r="D400" s="72" t="s">
        <v>622</v>
      </c>
      <c r="E400" s="73" t="s">
        <v>92</v>
      </c>
      <c r="F400" s="44"/>
      <c r="G400" s="44"/>
      <c r="H400" s="44"/>
      <c r="I400" s="44"/>
    </row>
    <row r="401" spans="1:9" ht="15.75">
      <c r="A401" s="39">
        <f t="shared" si="13"/>
        <v>400</v>
      </c>
      <c r="B401" s="52" t="str">
        <f t="shared" si="12"/>
        <v>Jack derrick   U23M</v>
      </c>
      <c r="C401" s="72" t="s">
        <v>655</v>
      </c>
      <c r="D401" s="72" t="s">
        <v>537</v>
      </c>
      <c r="E401" s="73" t="s">
        <v>556</v>
      </c>
      <c r="F401" s="44"/>
      <c r="G401" s="44"/>
      <c r="H401" s="44"/>
      <c r="I401" s="44"/>
    </row>
    <row r="402" spans="1:9" ht="15.75">
      <c r="A402" s="39">
        <f t="shared" si="13"/>
        <v>401</v>
      </c>
      <c r="B402" s="52" t="str">
        <f t="shared" si="12"/>
        <v>Josiah Filleul   SM</v>
      </c>
      <c r="C402" s="72" t="s">
        <v>656</v>
      </c>
      <c r="D402" s="72" t="s">
        <v>658</v>
      </c>
      <c r="E402" s="73" t="s">
        <v>50</v>
      </c>
      <c r="F402" s="44"/>
      <c r="G402" s="44"/>
      <c r="H402" s="44"/>
      <c r="I402" s="44"/>
    </row>
    <row r="403" spans="1:9" ht="15.75">
      <c r="A403" s="39">
        <f t="shared" si="13"/>
        <v>402</v>
      </c>
      <c r="B403" s="52" t="str">
        <f t="shared" si="12"/>
        <v>Luka Williams   U17M</v>
      </c>
      <c r="C403" s="72" t="s">
        <v>657</v>
      </c>
      <c r="D403" s="72" t="s">
        <v>471</v>
      </c>
      <c r="E403" s="73" t="s">
        <v>2</v>
      </c>
      <c r="F403" s="44"/>
      <c r="G403" s="44"/>
      <c r="H403" s="44"/>
      <c r="I403" s="44"/>
    </row>
    <row r="404" spans="1:9" ht="15.75">
      <c r="A404" s="39">
        <f t="shared" si="13"/>
        <v>403</v>
      </c>
      <c r="B404" s="52" t="str">
        <f t="shared" si="12"/>
        <v>Callum Bell   U17</v>
      </c>
      <c r="C404" s="72" t="s">
        <v>659</v>
      </c>
      <c r="D404" s="72" t="s">
        <v>471</v>
      </c>
      <c r="E404" s="73" t="s">
        <v>102</v>
      </c>
      <c r="F404" s="44"/>
      <c r="G404" s="44"/>
      <c r="H404" s="44"/>
      <c r="I404" s="44"/>
    </row>
    <row r="405" spans="1:9" ht="15.75">
      <c r="A405" s="39">
        <f t="shared" si="13"/>
        <v>404</v>
      </c>
      <c r="B405" s="52" t="str">
        <f t="shared" si="12"/>
        <v>Elsa Evans   U11</v>
      </c>
      <c r="C405" s="72" t="s">
        <v>660</v>
      </c>
      <c r="D405" s="72" t="s">
        <v>492</v>
      </c>
      <c r="E405" s="73" t="s">
        <v>92</v>
      </c>
      <c r="F405" s="44"/>
      <c r="G405" s="44"/>
      <c r="H405" s="44"/>
      <c r="I405" s="44"/>
    </row>
    <row r="406" spans="1:9" ht="15.75">
      <c r="A406" s="39">
        <f t="shared" si="13"/>
        <v>405</v>
      </c>
      <c r="B406" s="52" t="str">
        <f t="shared" si="12"/>
        <v>Sammie Harris   U20W</v>
      </c>
      <c r="C406" s="72" t="s">
        <v>661</v>
      </c>
      <c r="D406" s="72" t="s">
        <v>591</v>
      </c>
      <c r="E406" s="73" t="s">
        <v>93</v>
      </c>
      <c r="F406" s="44"/>
      <c r="G406" s="44"/>
      <c r="H406" s="44"/>
      <c r="I406" s="44"/>
    </row>
    <row r="407" spans="1:9" ht="15.75">
      <c r="A407" s="39">
        <f t="shared" si="13"/>
        <v>406</v>
      </c>
      <c r="B407" s="52" t="str">
        <f t="shared" si="12"/>
        <v>Charlotte Wade   U15G</v>
      </c>
      <c r="C407" s="72" t="s">
        <v>662</v>
      </c>
      <c r="D407" s="72" t="s">
        <v>107</v>
      </c>
      <c r="E407" s="73" t="s">
        <v>34</v>
      </c>
      <c r="F407" s="44"/>
      <c r="G407" s="44"/>
      <c r="H407" s="44"/>
      <c r="I407" s="44"/>
    </row>
    <row r="408" spans="1:9" ht="15.75">
      <c r="A408" s="39">
        <f t="shared" si="13"/>
        <v>407</v>
      </c>
      <c r="B408" s="52" t="str">
        <f t="shared" si="12"/>
        <v>Olivia Wade   U17W</v>
      </c>
      <c r="C408" s="72" t="s">
        <v>674</v>
      </c>
      <c r="D408" s="72" t="s">
        <v>107</v>
      </c>
      <c r="E408" s="73" t="s">
        <v>94</v>
      </c>
      <c r="F408" s="44"/>
      <c r="G408" s="44"/>
      <c r="H408" s="44"/>
      <c r="I408" s="44"/>
    </row>
    <row r="409" spans="1:9" ht="15.75">
      <c r="A409" s="39">
        <f t="shared" si="13"/>
        <v>408</v>
      </c>
      <c r="B409" s="52" t="str">
        <f t="shared" si="12"/>
        <v>Joseph Harding   U17M</v>
      </c>
      <c r="C409" s="72" t="s">
        <v>675</v>
      </c>
      <c r="D409" s="72" t="s">
        <v>510</v>
      </c>
      <c r="E409" s="73" t="s">
        <v>2</v>
      </c>
      <c r="F409" s="44"/>
      <c r="G409" s="44"/>
      <c r="H409" s="44"/>
      <c r="I409" s="44"/>
    </row>
    <row r="410" spans="1:9" ht="15.75">
      <c r="A410" s="39">
        <f t="shared" si="13"/>
        <v>409</v>
      </c>
      <c r="B410" s="52" t="str">
        <f t="shared" si="12"/>
        <v>Elijah Noel   U20M</v>
      </c>
      <c r="C410" s="72" t="s">
        <v>676</v>
      </c>
      <c r="D410" s="72" t="s">
        <v>525</v>
      </c>
      <c r="E410" s="73" t="s">
        <v>103</v>
      </c>
      <c r="F410" s="44"/>
      <c r="G410" s="44"/>
      <c r="H410" s="44"/>
      <c r="I410" s="44"/>
    </row>
    <row r="411" spans="1:9" ht="15.75">
      <c r="A411" s="39">
        <f t="shared" si="13"/>
        <v>410</v>
      </c>
      <c r="B411" s="52" t="str">
        <f t="shared" si="12"/>
        <v>Charlie Sendrowski   SM</v>
      </c>
      <c r="C411" s="72" t="s">
        <v>677</v>
      </c>
      <c r="D411" s="72" t="s">
        <v>678</v>
      </c>
      <c r="E411" s="73" t="s">
        <v>50</v>
      </c>
      <c r="F411" s="44"/>
      <c r="G411" s="44"/>
      <c r="H411" s="44"/>
      <c r="I411" s="44"/>
    </row>
    <row r="412" spans="1:9" ht="15.75">
      <c r="A412" s="39">
        <f t="shared" si="13"/>
        <v>411</v>
      </c>
      <c r="B412" s="52" t="str">
        <f t="shared" si="12"/>
        <v>Maisy Herbert   U13G</v>
      </c>
      <c r="C412" s="72" t="s">
        <v>679</v>
      </c>
      <c r="D412" s="72" t="s">
        <v>548</v>
      </c>
      <c r="E412" s="73" t="s">
        <v>39</v>
      </c>
      <c r="F412" s="44"/>
      <c r="G412" s="44"/>
      <c r="H412" s="44"/>
      <c r="I412" s="44"/>
    </row>
    <row r="413" spans="1:9" ht="15.75">
      <c r="A413" s="39">
        <f t="shared" si="13"/>
        <v>412</v>
      </c>
      <c r="B413" s="52" t="str">
        <f t="shared" si="12"/>
        <v>Jess Herbert   U17W</v>
      </c>
      <c r="C413" s="72" t="s">
        <v>680</v>
      </c>
      <c r="D413" s="72" t="s">
        <v>548</v>
      </c>
      <c r="E413" s="73" t="s">
        <v>94</v>
      </c>
      <c r="F413" s="44"/>
      <c r="G413" s="44"/>
      <c r="H413" s="44"/>
      <c r="I413" s="44"/>
    </row>
    <row r="414" spans="1:9" ht="15.75">
      <c r="A414" s="39">
        <f t="shared" si="13"/>
        <v>413</v>
      </c>
      <c r="B414" s="52" t="str">
        <f t="shared" si="12"/>
        <v>Maddy Herbert   U17W</v>
      </c>
      <c r="C414" s="72" t="s">
        <v>681</v>
      </c>
      <c r="D414" s="72" t="s">
        <v>465</v>
      </c>
      <c r="E414" s="73" t="s">
        <v>94</v>
      </c>
      <c r="F414" s="44"/>
      <c r="G414" s="44"/>
      <c r="H414" s="44"/>
      <c r="I414" s="44"/>
    </row>
    <row r="415" spans="1:9" ht="15.75">
      <c r="A415" s="39">
        <f t="shared" si="13"/>
        <v>414</v>
      </c>
      <c r="B415" s="52" t="str">
        <f t="shared" si="12"/>
        <v>Megan Webber   U20W</v>
      </c>
      <c r="C415" s="72" t="s">
        <v>682</v>
      </c>
      <c r="D415" s="72" t="s">
        <v>542</v>
      </c>
      <c r="E415" s="73" t="s">
        <v>93</v>
      </c>
      <c r="F415" s="44"/>
      <c r="G415" s="44"/>
      <c r="H415" s="44"/>
      <c r="I415" s="44"/>
    </row>
    <row r="416" spans="1:9" ht="15.75">
      <c r="A416" s="39">
        <f t="shared" si="13"/>
        <v>415</v>
      </c>
      <c r="B416" s="52" t="str">
        <f t="shared" si="12"/>
        <v>Leo Stark   U15B</v>
      </c>
      <c r="C416" s="72" t="s">
        <v>683</v>
      </c>
      <c r="D416" s="72" t="s">
        <v>546</v>
      </c>
      <c r="E416" s="73" t="s">
        <v>91</v>
      </c>
      <c r="F416" s="44"/>
      <c r="G416" s="44"/>
      <c r="H416" s="44"/>
      <c r="I416" s="44"/>
    </row>
    <row r="417" spans="1:9" ht="15.75">
      <c r="A417" s="39">
        <f t="shared" si="13"/>
        <v>416</v>
      </c>
      <c r="B417" s="52" t="str">
        <f t="shared" si="12"/>
        <v>Harry Acott   U13 B</v>
      </c>
      <c r="C417" s="72" t="s">
        <v>684</v>
      </c>
      <c r="D417" s="72" t="s">
        <v>492</v>
      </c>
      <c r="E417" s="73" t="s">
        <v>685</v>
      </c>
      <c r="F417" s="44"/>
      <c r="G417" s="44"/>
      <c r="H417" s="44"/>
      <c r="I417" s="44"/>
    </row>
    <row r="418" spans="1:9" ht="15.75">
      <c r="A418" s="39">
        <f t="shared" si="13"/>
        <v>417</v>
      </c>
      <c r="B418" s="52" t="str">
        <f t="shared" si="12"/>
        <v>Benedict Alexander-Simpson   U15B</v>
      </c>
      <c r="C418" s="72" t="s">
        <v>686</v>
      </c>
      <c r="D418" s="72" t="s">
        <v>479</v>
      </c>
      <c r="E418" s="73" t="s">
        <v>91</v>
      </c>
      <c r="F418" s="44"/>
      <c r="G418" s="44"/>
      <c r="H418" s="44"/>
      <c r="I418" s="44"/>
    </row>
    <row r="419" spans="1:9" ht="15.75">
      <c r="A419" s="39">
        <f t="shared" si="13"/>
        <v>418</v>
      </c>
      <c r="B419" s="52" t="str">
        <f t="shared" si="12"/>
        <v>Josh Cobb   U15B</v>
      </c>
      <c r="C419" s="72" t="s">
        <v>594</v>
      </c>
      <c r="D419" s="72" t="s">
        <v>687</v>
      </c>
      <c r="E419" s="73" t="s">
        <v>91</v>
      </c>
      <c r="F419" s="44"/>
      <c r="G419" s="44"/>
      <c r="H419" s="44"/>
      <c r="I419" s="44"/>
    </row>
    <row r="420" spans="1:9" ht="15.75">
      <c r="A420" s="39">
        <f t="shared" si="13"/>
        <v>419</v>
      </c>
      <c r="B420" s="52" t="str">
        <f t="shared" si="12"/>
        <v>Josh McMillan   U15B</v>
      </c>
      <c r="C420" s="72" t="s">
        <v>745</v>
      </c>
      <c r="D420" s="72" t="s">
        <v>107</v>
      </c>
      <c r="E420" s="73" t="s">
        <v>91</v>
      </c>
      <c r="F420" s="44"/>
      <c r="G420" s="44"/>
      <c r="H420" s="44"/>
      <c r="I420" s="44"/>
    </row>
    <row r="421" spans="1:9" ht="15.75">
      <c r="A421" s="39">
        <f t="shared" si="13"/>
        <v>420</v>
      </c>
      <c r="B421" s="52" t="str">
        <f t="shared" si="12"/>
        <v>Georgie Horswell   U13G</v>
      </c>
      <c r="C421" s="72" t="s">
        <v>746</v>
      </c>
      <c r="D421" s="72" t="s">
        <v>537</v>
      </c>
      <c r="E421" s="73" t="s">
        <v>39</v>
      </c>
      <c r="F421" s="44"/>
      <c r="G421" s="44"/>
      <c r="H421" s="44"/>
      <c r="I421" s="44"/>
    </row>
    <row r="422" spans="1:9" ht="15.75">
      <c r="A422" s="39">
        <f t="shared" si="13"/>
        <v>421</v>
      </c>
      <c r="B422" s="52" t="str">
        <f t="shared" si="12"/>
        <v>Imogen Lee   U15G</v>
      </c>
      <c r="C422" s="72" t="s">
        <v>748</v>
      </c>
      <c r="D422" s="72" t="s">
        <v>107</v>
      </c>
      <c r="E422" s="73" t="s">
        <v>34</v>
      </c>
      <c r="F422" s="44"/>
      <c r="G422" s="44"/>
      <c r="H422" s="44"/>
      <c r="I422" s="44"/>
    </row>
    <row r="423" spans="1:9" ht="15.75">
      <c r="A423" s="39">
        <f t="shared" si="13"/>
        <v>422</v>
      </c>
      <c r="B423" s="52" t="str">
        <f t="shared" si="12"/>
        <v>Alice Murray-Gourlay   SW</v>
      </c>
      <c r="C423" s="72" t="s">
        <v>749</v>
      </c>
      <c r="D423" s="72" t="s">
        <v>107</v>
      </c>
      <c r="E423" s="73" t="s">
        <v>61</v>
      </c>
      <c r="F423" s="44"/>
      <c r="G423" s="44"/>
      <c r="H423" s="44"/>
      <c r="I423" s="44"/>
    </row>
    <row r="424" spans="1:9" ht="15.75">
      <c r="A424" s="39">
        <f t="shared" si="13"/>
        <v>423</v>
      </c>
      <c r="B424" s="52" t="str">
        <f t="shared" si="12"/>
        <v>Jake Dan   U17M</v>
      </c>
      <c r="C424" s="72" t="s">
        <v>750</v>
      </c>
      <c r="D424" s="72" t="s">
        <v>525</v>
      </c>
      <c r="E424" s="73" t="s">
        <v>2</v>
      </c>
      <c r="F424" s="44"/>
      <c r="G424" s="44"/>
      <c r="H424" s="44"/>
      <c r="I424" s="44"/>
    </row>
    <row r="425" spans="1:9" ht="15.75">
      <c r="A425" s="39">
        <f t="shared" si="13"/>
        <v>424</v>
      </c>
      <c r="B425" s="52" t="str">
        <f t="shared" si="12"/>
        <v>Max Dan   U15B</v>
      </c>
      <c r="C425" s="72" t="s">
        <v>751</v>
      </c>
      <c r="D425" s="72" t="s">
        <v>525</v>
      </c>
      <c r="E425" s="73" t="s">
        <v>91</v>
      </c>
      <c r="F425" s="44"/>
      <c r="G425" s="44"/>
      <c r="H425" s="44"/>
      <c r="I425" s="44"/>
    </row>
    <row r="426" spans="1:9" ht="15.75">
      <c r="A426" s="39">
        <f t="shared" si="13"/>
        <v>425</v>
      </c>
      <c r="B426" s="52" t="str">
        <f t="shared" si="12"/>
        <v>Pia Lewis   U17W</v>
      </c>
      <c r="C426" s="72" t="s">
        <v>752</v>
      </c>
      <c r="D426" s="72" t="s">
        <v>753</v>
      </c>
      <c r="E426" s="73" t="s">
        <v>94</v>
      </c>
      <c r="F426" s="44"/>
      <c r="G426" s="44"/>
      <c r="H426" s="44"/>
      <c r="I426" s="44"/>
    </row>
    <row r="427" spans="1:9" ht="15.75">
      <c r="A427" s="39">
        <f t="shared" si="13"/>
        <v>426</v>
      </c>
      <c r="B427" s="52" t="str">
        <f t="shared" si="12"/>
        <v>Jack Doran   U13B</v>
      </c>
      <c r="C427" s="72" t="s">
        <v>754</v>
      </c>
      <c r="D427" s="72" t="s">
        <v>465</v>
      </c>
      <c r="E427" s="73" t="s">
        <v>37</v>
      </c>
      <c r="F427" s="44"/>
      <c r="G427" s="44"/>
      <c r="H427" s="44"/>
      <c r="I427" s="44"/>
    </row>
    <row r="428" spans="1:9" ht="15.75">
      <c r="A428" s="39">
        <f t="shared" si="13"/>
        <v>427</v>
      </c>
      <c r="B428" s="52" t="str">
        <f t="shared" si="12"/>
        <v>Max Thomas   U20M</v>
      </c>
      <c r="C428" s="72" t="s">
        <v>755</v>
      </c>
      <c r="D428" s="72" t="s">
        <v>466</v>
      </c>
      <c r="E428" s="73" t="s">
        <v>103</v>
      </c>
      <c r="F428" s="44"/>
      <c r="G428" s="44"/>
      <c r="H428" s="44"/>
      <c r="I428" s="44"/>
    </row>
    <row r="429" spans="1:9" ht="15.75">
      <c r="A429" s="39">
        <f t="shared" si="13"/>
        <v>428</v>
      </c>
      <c r="B429" s="52" t="str">
        <f t="shared" si="12"/>
        <v>Sophie Land   U13G</v>
      </c>
      <c r="C429" s="72" t="s">
        <v>758</v>
      </c>
      <c r="D429" s="72" t="s">
        <v>607</v>
      </c>
      <c r="E429" s="73" t="s">
        <v>39</v>
      </c>
      <c r="F429" s="44"/>
      <c r="G429" s="44"/>
      <c r="H429" s="44"/>
      <c r="I429" s="44"/>
    </row>
    <row r="430" spans="1:9" ht="15.75">
      <c r="A430" s="39">
        <f t="shared" si="13"/>
        <v>429</v>
      </c>
      <c r="B430" s="52" t="str">
        <f t="shared" si="12"/>
        <v>Freya Buglass   U15G</v>
      </c>
      <c r="C430" s="72" t="s">
        <v>759</v>
      </c>
      <c r="D430" s="72" t="s">
        <v>530</v>
      </c>
      <c r="E430" s="73" t="s">
        <v>34</v>
      </c>
      <c r="F430" s="44"/>
      <c r="G430" s="44"/>
      <c r="H430" s="44"/>
      <c r="I430" s="44"/>
    </row>
    <row r="431" spans="1:9" ht="15.75">
      <c r="A431" s="39">
        <f t="shared" si="13"/>
        <v>430</v>
      </c>
      <c r="B431" s="52" t="str">
        <f t="shared" si="12"/>
        <v>Lotte Taylor   U17W</v>
      </c>
      <c r="C431" s="72" t="s">
        <v>760</v>
      </c>
      <c r="D431" s="72" t="s">
        <v>607</v>
      </c>
      <c r="E431" s="73" t="s">
        <v>94</v>
      </c>
      <c r="F431" s="44"/>
      <c r="G431" s="44"/>
      <c r="H431" s="44"/>
      <c r="I431" s="44"/>
    </row>
    <row r="432" spans="1:9" ht="15.75">
      <c r="A432" s="39">
        <f t="shared" si="13"/>
        <v>431</v>
      </c>
      <c r="B432" s="52" t="str">
        <f t="shared" si="12"/>
        <v>Ray Taylor   V55</v>
      </c>
      <c r="C432" s="72" t="s">
        <v>761</v>
      </c>
      <c r="D432" s="72" t="s">
        <v>607</v>
      </c>
      <c r="E432" s="73" t="s">
        <v>762</v>
      </c>
      <c r="F432" s="44"/>
      <c r="G432" s="44"/>
      <c r="H432" s="44"/>
      <c r="I432" s="44"/>
    </row>
    <row r="433" spans="1:9" ht="15.75">
      <c r="A433" s="39">
        <f t="shared" si="13"/>
        <v>432</v>
      </c>
      <c r="B433" s="52" t="str">
        <f t="shared" si="12"/>
        <v>Steffi bennett   SW</v>
      </c>
      <c r="C433" s="72" t="s">
        <v>763</v>
      </c>
      <c r="D433" s="72" t="s">
        <v>627</v>
      </c>
      <c r="E433" s="73" t="s">
        <v>61</v>
      </c>
      <c r="F433" s="44"/>
      <c r="G433" s="44"/>
      <c r="H433" s="44"/>
      <c r="I433" s="44"/>
    </row>
    <row r="434" spans="1:9" ht="15.75">
      <c r="A434" s="39">
        <f t="shared" si="13"/>
        <v>433</v>
      </c>
      <c r="B434" s="52" t="str">
        <f t="shared" si="12"/>
        <v>Sam Cobb   U17M</v>
      </c>
      <c r="C434" s="72" t="s">
        <v>764</v>
      </c>
      <c r="D434" s="72" t="s">
        <v>107</v>
      </c>
      <c r="E434" s="73" t="s">
        <v>2</v>
      </c>
      <c r="F434" s="44"/>
      <c r="G434" s="44"/>
      <c r="H434" s="44"/>
      <c r="I434" s="44"/>
    </row>
    <row r="435" spans="1:9" ht="15.75">
      <c r="A435" s="39">
        <f t="shared" si="13"/>
        <v>434</v>
      </c>
      <c r="B435" s="52" t="str">
        <f t="shared" si="12"/>
        <v>Molly Colwell   U13G</v>
      </c>
      <c r="C435" s="72" t="s">
        <v>765</v>
      </c>
      <c r="D435" s="72" t="s">
        <v>624</v>
      </c>
      <c r="E435" s="73" t="s">
        <v>39</v>
      </c>
      <c r="F435" s="44"/>
      <c r="G435" s="44"/>
      <c r="H435" s="44"/>
      <c r="I435" s="44"/>
    </row>
    <row r="436" spans="1:9" ht="15.75">
      <c r="A436" s="39">
        <f t="shared" si="13"/>
        <v>435</v>
      </c>
      <c r="B436" s="52" t="str">
        <f t="shared" si="12"/>
        <v>Darcy Dryden    U15G</v>
      </c>
      <c r="C436" s="72" t="s">
        <v>766</v>
      </c>
      <c r="D436" s="72" t="s">
        <v>622</v>
      </c>
      <c r="E436" s="73" t="s">
        <v>34</v>
      </c>
      <c r="F436" s="44"/>
      <c r="G436" s="44"/>
      <c r="H436" s="44"/>
      <c r="I436" s="44"/>
    </row>
    <row r="437" spans="1:9" ht="15.75">
      <c r="A437" s="39">
        <f t="shared" si="13"/>
        <v>436</v>
      </c>
      <c r="B437" s="52" t="str">
        <f t="shared" si="12"/>
        <v>Aaron Belchamber    U20M</v>
      </c>
      <c r="C437" s="72" t="s">
        <v>767</v>
      </c>
      <c r="D437" s="72" t="s">
        <v>584</v>
      </c>
      <c r="E437" s="73" t="s">
        <v>768</v>
      </c>
      <c r="F437" s="44"/>
      <c r="G437" s="44"/>
      <c r="H437" s="44"/>
      <c r="I437" s="44"/>
    </row>
    <row r="438" spans="1:9" ht="15.75">
      <c r="A438" s="39">
        <f t="shared" si="13"/>
        <v>437</v>
      </c>
      <c r="B438" s="52" t="str">
        <f t="shared" si="12"/>
        <v>Darren Thomas   V45</v>
      </c>
      <c r="C438" s="72" t="s">
        <v>789</v>
      </c>
      <c r="D438" s="72" t="s">
        <v>466</v>
      </c>
      <c r="E438" s="73" t="s">
        <v>571</v>
      </c>
      <c r="F438" s="44"/>
      <c r="G438" s="44"/>
      <c r="H438" s="44"/>
      <c r="I438" s="44"/>
    </row>
    <row r="439" spans="1:9" ht="15.75">
      <c r="A439" s="39">
        <f t="shared" si="13"/>
        <v>438</v>
      </c>
      <c r="B439" s="52" t="str">
        <f t="shared" si="12"/>
        <v>Hanna Wilson   U15G</v>
      </c>
      <c r="C439" s="72" t="s">
        <v>790</v>
      </c>
      <c r="D439" s="72" t="s">
        <v>643</v>
      </c>
      <c r="E439" s="73" t="s">
        <v>34</v>
      </c>
      <c r="F439" s="44"/>
      <c r="G439" s="44"/>
      <c r="H439" s="44"/>
      <c r="I439" s="44"/>
    </row>
    <row r="440" spans="1:9" ht="15.75">
      <c r="A440" s="39">
        <f t="shared" si="13"/>
        <v>439</v>
      </c>
      <c r="B440" s="52" t="str">
        <f t="shared" si="12"/>
        <v>Ellie Rowe   U13G</v>
      </c>
      <c r="C440" s="72" t="s">
        <v>832</v>
      </c>
      <c r="D440" s="72" t="s">
        <v>492</v>
      </c>
      <c r="E440" s="73" t="s">
        <v>39</v>
      </c>
      <c r="F440" s="44"/>
      <c r="G440" s="44"/>
      <c r="H440" s="44"/>
      <c r="I440" s="44"/>
    </row>
    <row r="441" spans="1:9" ht="15.75">
      <c r="A441" s="39">
        <f t="shared" si="13"/>
        <v>440</v>
      </c>
      <c r="B441" s="52" t="str">
        <f t="shared" si="12"/>
        <v>Chloe Harris   U17W</v>
      </c>
      <c r="C441" s="72" t="s">
        <v>833</v>
      </c>
      <c r="D441" s="72" t="s">
        <v>466</v>
      </c>
      <c r="E441" s="73" t="s">
        <v>94</v>
      </c>
      <c r="F441" s="44"/>
      <c r="G441" s="44"/>
      <c r="H441" s="44"/>
      <c r="I441" s="44"/>
    </row>
    <row r="442" spans="1:9" ht="15.75">
      <c r="A442" s="39">
        <f t="shared" si="13"/>
        <v>441</v>
      </c>
      <c r="B442" s="52" t="str">
        <f t="shared" si="12"/>
        <v>Matthew Effick   U20M</v>
      </c>
      <c r="C442" s="72" t="s">
        <v>834</v>
      </c>
      <c r="D442" s="72" t="s">
        <v>465</v>
      </c>
      <c r="E442" s="73" t="s">
        <v>103</v>
      </c>
      <c r="F442" s="44"/>
      <c r="G442" s="44"/>
      <c r="H442" s="44"/>
      <c r="I442" s="44"/>
    </row>
    <row r="443" spans="1:9" ht="15.75">
      <c r="A443" s="39">
        <f t="shared" si="13"/>
        <v>442</v>
      </c>
      <c r="B443" s="52" t="str">
        <f t="shared" si="12"/>
        <v>Harriet Fox   U20W</v>
      </c>
      <c r="C443" s="72" t="s">
        <v>850</v>
      </c>
      <c r="D443" s="72" t="s">
        <v>107</v>
      </c>
      <c r="E443" s="73" t="s">
        <v>93</v>
      </c>
      <c r="F443" s="44"/>
      <c r="G443" s="44"/>
      <c r="H443" s="44"/>
      <c r="I443" s="44"/>
    </row>
    <row r="444" spans="1:9" ht="15.75">
      <c r="A444" s="39">
        <f t="shared" si="13"/>
        <v>443</v>
      </c>
      <c r="B444" s="52" t="str">
        <f t="shared" si="12"/>
        <v xml:space="preserve">   </v>
      </c>
      <c r="C444" s="72"/>
      <c r="D444" s="72"/>
      <c r="E444" s="73"/>
      <c r="F444" s="44"/>
      <c r="G444" s="44"/>
      <c r="H444" s="44"/>
      <c r="I444" s="44"/>
    </row>
    <row r="445" spans="1:9" ht="15.75">
      <c r="A445" s="39">
        <f t="shared" si="13"/>
        <v>444</v>
      </c>
      <c r="B445" s="52" t="str">
        <f t="shared" si="12"/>
        <v xml:space="preserve">   </v>
      </c>
      <c r="C445" s="72"/>
      <c r="D445" s="72"/>
      <c r="E445" s="73"/>
      <c r="F445" s="44"/>
      <c r="G445" s="44"/>
      <c r="H445" s="44"/>
      <c r="I445" s="44"/>
    </row>
    <row r="446" spans="1:9" ht="15.75">
      <c r="A446" s="39">
        <f t="shared" si="13"/>
        <v>445</v>
      </c>
      <c r="B446" s="52" t="str">
        <f t="shared" si="12"/>
        <v xml:space="preserve">   </v>
      </c>
      <c r="C446" s="72"/>
      <c r="D446" s="72"/>
      <c r="E446" s="73"/>
      <c r="F446" s="44"/>
      <c r="G446" s="44"/>
      <c r="H446" s="44"/>
      <c r="I446" s="44"/>
    </row>
    <row r="447" spans="1:9" ht="15.75">
      <c r="A447" s="39">
        <f t="shared" si="13"/>
        <v>446</v>
      </c>
      <c r="B447" s="52" t="str">
        <f t="shared" si="12"/>
        <v xml:space="preserve">   </v>
      </c>
      <c r="C447" s="72"/>
      <c r="D447" s="72"/>
      <c r="E447" s="73"/>
      <c r="F447" s="44"/>
      <c r="G447" s="44"/>
      <c r="H447" s="44"/>
      <c r="I447" s="44"/>
    </row>
    <row r="448" spans="1:9" ht="15.75">
      <c r="A448" s="39">
        <f t="shared" si="13"/>
        <v>447</v>
      </c>
      <c r="B448" s="52" t="str">
        <f t="shared" si="12"/>
        <v xml:space="preserve">   </v>
      </c>
      <c r="C448" s="72"/>
      <c r="D448" s="72"/>
      <c r="E448" s="73"/>
      <c r="F448" s="44"/>
      <c r="G448" s="44"/>
      <c r="H448" s="44"/>
      <c r="I448" s="44"/>
    </row>
    <row r="449" spans="1:9" ht="15.75">
      <c r="A449" s="39">
        <f t="shared" si="13"/>
        <v>448</v>
      </c>
      <c r="B449" s="52" t="str">
        <f t="shared" si="12"/>
        <v xml:space="preserve">   </v>
      </c>
      <c r="C449" s="72"/>
      <c r="D449" s="72"/>
      <c r="E449" s="73"/>
      <c r="F449" s="44"/>
      <c r="G449" s="44"/>
      <c r="H449" s="44"/>
      <c r="I449" s="44"/>
    </row>
    <row r="450" spans="1:9" ht="15.75">
      <c r="A450" s="39">
        <f t="shared" si="13"/>
        <v>449</v>
      </c>
      <c r="B450" s="52" t="str">
        <f t="shared" si="12"/>
        <v xml:space="preserve">   </v>
      </c>
      <c r="C450" s="72"/>
      <c r="D450" s="72"/>
      <c r="E450" s="73"/>
      <c r="F450" s="44"/>
      <c r="G450" s="44"/>
      <c r="H450" s="44"/>
      <c r="I450" s="44"/>
    </row>
    <row r="451" spans="1:9" ht="15.75">
      <c r="A451" s="39">
        <f t="shared" si="13"/>
        <v>450</v>
      </c>
      <c r="B451" s="52" t="str">
        <f t="shared" ref="B451:B496" si="14">C451&amp;"   "&amp;E451</f>
        <v xml:space="preserve">   </v>
      </c>
      <c r="C451" s="72"/>
      <c r="D451" s="72"/>
      <c r="E451" s="73"/>
      <c r="F451" s="44"/>
      <c r="G451" s="44"/>
      <c r="H451" s="44"/>
      <c r="I451" s="44"/>
    </row>
    <row r="452" spans="1:9" ht="15.75">
      <c r="A452" s="39">
        <f t="shared" ref="A452:A496" si="15">A451+1</f>
        <v>451</v>
      </c>
      <c r="B452" s="52" t="str">
        <f t="shared" si="14"/>
        <v xml:space="preserve">   </v>
      </c>
      <c r="C452" s="72"/>
      <c r="D452" s="72"/>
      <c r="E452" s="73"/>
      <c r="F452" s="44"/>
      <c r="G452" s="44"/>
      <c r="H452" s="44"/>
      <c r="I452" s="44"/>
    </row>
    <row r="453" spans="1:9" ht="15.75">
      <c r="A453" s="39">
        <f t="shared" si="15"/>
        <v>452</v>
      </c>
      <c r="B453" s="52" t="str">
        <f t="shared" si="14"/>
        <v xml:space="preserve">   </v>
      </c>
      <c r="C453" s="72"/>
      <c r="D453" s="72"/>
      <c r="E453" s="73"/>
      <c r="F453" s="44"/>
      <c r="G453" s="44"/>
      <c r="H453" s="44"/>
      <c r="I453" s="44"/>
    </row>
    <row r="454" spans="1:9" ht="15.75">
      <c r="A454" s="39">
        <f t="shared" si="15"/>
        <v>453</v>
      </c>
      <c r="B454" s="52" t="str">
        <f t="shared" si="14"/>
        <v xml:space="preserve">   </v>
      </c>
      <c r="C454" s="72"/>
      <c r="D454" s="72"/>
      <c r="E454" s="73"/>
      <c r="F454" s="44"/>
      <c r="G454" s="44"/>
      <c r="H454" s="44"/>
      <c r="I454" s="44"/>
    </row>
    <row r="455" spans="1:9" ht="15.75">
      <c r="A455" s="39">
        <f t="shared" si="15"/>
        <v>454</v>
      </c>
      <c r="B455" s="52" t="str">
        <f t="shared" si="14"/>
        <v xml:space="preserve">   </v>
      </c>
      <c r="C455" s="72"/>
      <c r="D455" s="72"/>
      <c r="E455" s="73"/>
      <c r="F455" s="44"/>
      <c r="G455" s="44"/>
      <c r="H455" s="44"/>
      <c r="I455" s="44"/>
    </row>
    <row r="456" spans="1:9" ht="15.75">
      <c r="A456" s="39">
        <f t="shared" si="15"/>
        <v>455</v>
      </c>
      <c r="B456" s="52" t="str">
        <f t="shared" si="14"/>
        <v xml:space="preserve">   </v>
      </c>
      <c r="C456" s="72"/>
      <c r="D456" s="72"/>
      <c r="E456" s="73"/>
      <c r="F456" s="44"/>
      <c r="G456" s="44"/>
      <c r="H456" s="44"/>
      <c r="I456" s="44"/>
    </row>
    <row r="457" spans="1:9" ht="15.75">
      <c r="A457" s="39">
        <f t="shared" si="15"/>
        <v>456</v>
      </c>
      <c r="B457" s="52" t="str">
        <f t="shared" si="14"/>
        <v xml:space="preserve">   </v>
      </c>
      <c r="C457" s="72"/>
      <c r="D457" s="72"/>
      <c r="E457" s="73"/>
      <c r="F457" s="44"/>
      <c r="G457" s="44"/>
      <c r="H457" s="44"/>
      <c r="I457" s="44"/>
    </row>
    <row r="458" spans="1:9" ht="15.75">
      <c r="A458" s="39">
        <f t="shared" si="15"/>
        <v>457</v>
      </c>
      <c r="B458" s="52" t="str">
        <f t="shared" si="14"/>
        <v xml:space="preserve">   </v>
      </c>
      <c r="C458" s="72"/>
      <c r="D458" s="72"/>
      <c r="E458" s="73"/>
      <c r="F458" s="44"/>
      <c r="G458" s="44"/>
      <c r="H458" s="44"/>
      <c r="I458" s="44"/>
    </row>
    <row r="459" spans="1:9" ht="15.75">
      <c r="A459" s="39">
        <f t="shared" si="15"/>
        <v>458</v>
      </c>
      <c r="B459" s="52" t="str">
        <f t="shared" si="14"/>
        <v xml:space="preserve">   </v>
      </c>
      <c r="C459" s="72"/>
      <c r="D459" s="72"/>
      <c r="E459" s="73"/>
      <c r="F459" s="44"/>
      <c r="G459" s="44"/>
      <c r="H459" s="44"/>
      <c r="I459" s="44"/>
    </row>
    <row r="460" spans="1:9" ht="15.75">
      <c r="A460" s="39">
        <f t="shared" si="15"/>
        <v>459</v>
      </c>
      <c r="B460" s="52" t="str">
        <f t="shared" si="14"/>
        <v xml:space="preserve">   </v>
      </c>
      <c r="C460" s="72"/>
      <c r="D460" s="72"/>
      <c r="E460" s="73"/>
      <c r="F460" s="44"/>
      <c r="G460" s="44"/>
      <c r="H460" s="44"/>
      <c r="I460" s="44"/>
    </row>
    <row r="461" spans="1:9" ht="15.75">
      <c r="A461" s="39">
        <f t="shared" si="15"/>
        <v>460</v>
      </c>
      <c r="B461" s="52" t="str">
        <f t="shared" si="14"/>
        <v xml:space="preserve">   </v>
      </c>
      <c r="C461" s="72"/>
      <c r="D461" s="72"/>
      <c r="E461" s="73"/>
      <c r="F461" s="44"/>
      <c r="G461" s="44"/>
      <c r="H461" s="44"/>
      <c r="I461" s="44"/>
    </row>
    <row r="462" spans="1:9" ht="15.75">
      <c r="A462" s="39">
        <f t="shared" si="15"/>
        <v>461</v>
      </c>
      <c r="B462" s="52" t="str">
        <f t="shared" si="14"/>
        <v xml:space="preserve">   </v>
      </c>
      <c r="C462" s="72"/>
      <c r="D462" s="72"/>
      <c r="E462" s="73"/>
      <c r="F462" s="44"/>
      <c r="G462" s="44"/>
      <c r="H462" s="44"/>
      <c r="I462" s="44"/>
    </row>
    <row r="463" spans="1:9" ht="15.75">
      <c r="A463" s="39">
        <f t="shared" si="15"/>
        <v>462</v>
      </c>
      <c r="B463" s="52" t="str">
        <f t="shared" si="14"/>
        <v xml:space="preserve">   </v>
      </c>
      <c r="C463" s="72"/>
      <c r="D463" s="72"/>
      <c r="E463" s="73"/>
      <c r="F463" s="44"/>
      <c r="G463" s="44"/>
      <c r="H463" s="44"/>
      <c r="I463" s="44"/>
    </row>
    <row r="464" spans="1:9" ht="15.75">
      <c r="A464" s="39">
        <f t="shared" si="15"/>
        <v>463</v>
      </c>
      <c r="B464" s="52" t="str">
        <f t="shared" si="14"/>
        <v xml:space="preserve">   </v>
      </c>
      <c r="C464" s="72"/>
      <c r="D464" s="72"/>
      <c r="E464" s="73"/>
      <c r="F464" s="44"/>
      <c r="G464" s="44"/>
      <c r="H464" s="44"/>
      <c r="I464" s="44"/>
    </row>
    <row r="465" spans="1:9" ht="15.75">
      <c r="A465" s="39">
        <f t="shared" si="15"/>
        <v>464</v>
      </c>
      <c r="B465" s="52" t="str">
        <f t="shared" si="14"/>
        <v xml:space="preserve">   </v>
      </c>
      <c r="C465" s="72"/>
      <c r="D465" s="72"/>
      <c r="E465" s="73"/>
      <c r="F465" s="44"/>
      <c r="G465" s="44"/>
      <c r="H465" s="44"/>
      <c r="I465" s="44"/>
    </row>
    <row r="466" spans="1:9" ht="15.75">
      <c r="A466" s="39">
        <f t="shared" si="15"/>
        <v>465</v>
      </c>
      <c r="B466" s="52" t="str">
        <f t="shared" si="14"/>
        <v xml:space="preserve">   </v>
      </c>
      <c r="C466" s="72"/>
      <c r="D466" s="72"/>
      <c r="E466" s="73"/>
      <c r="F466" s="44"/>
      <c r="G466" s="44"/>
      <c r="H466" s="44"/>
      <c r="I466" s="44"/>
    </row>
    <row r="467" spans="1:9" ht="15.75">
      <c r="A467" s="39">
        <f t="shared" si="15"/>
        <v>466</v>
      </c>
      <c r="B467" s="52" t="str">
        <f t="shared" si="14"/>
        <v xml:space="preserve">   </v>
      </c>
      <c r="C467" s="72"/>
      <c r="D467" s="72"/>
      <c r="E467" s="73"/>
      <c r="F467" s="44"/>
      <c r="G467" s="44"/>
      <c r="H467" s="44"/>
      <c r="I467" s="44"/>
    </row>
    <row r="468" spans="1:9" ht="15.75">
      <c r="A468" s="39">
        <f t="shared" si="15"/>
        <v>467</v>
      </c>
      <c r="B468" s="52" t="str">
        <f t="shared" si="14"/>
        <v xml:space="preserve">   </v>
      </c>
      <c r="C468" s="72"/>
      <c r="D468" s="72"/>
      <c r="E468" s="73"/>
      <c r="F468" s="44"/>
      <c r="G468" s="44"/>
      <c r="H468" s="44"/>
      <c r="I468" s="44"/>
    </row>
    <row r="469" spans="1:9" ht="15.75">
      <c r="A469" s="39">
        <f t="shared" si="15"/>
        <v>468</v>
      </c>
      <c r="B469" s="52" t="str">
        <f t="shared" si="14"/>
        <v xml:space="preserve">   </v>
      </c>
      <c r="C469" s="72"/>
      <c r="D469" s="72"/>
      <c r="E469" s="73"/>
      <c r="F469" s="44"/>
      <c r="G469" s="44"/>
      <c r="H469" s="44"/>
      <c r="I469" s="44"/>
    </row>
    <row r="470" spans="1:9" ht="15.75">
      <c r="A470" s="39">
        <f t="shared" si="15"/>
        <v>469</v>
      </c>
      <c r="B470" s="52" t="str">
        <f t="shared" si="14"/>
        <v xml:space="preserve">   </v>
      </c>
      <c r="C470" s="72"/>
      <c r="D470" s="72"/>
      <c r="E470" s="73"/>
      <c r="F470" s="44"/>
      <c r="G470" s="44"/>
      <c r="H470" s="44"/>
      <c r="I470" s="44"/>
    </row>
    <row r="471" spans="1:9" ht="15.75">
      <c r="A471" s="39">
        <f t="shared" si="15"/>
        <v>470</v>
      </c>
      <c r="B471" s="52" t="str">
        <f t="shared" si="14"/>
        <v xml:space="preserve">   </v>
      </c>
      <c r="C471" s="72"/>
      <c r="D471" s="72"/>
      <c r="E471" s="73"/>
      <c r="F471" s="44"/>
      <c r="G471" s="44"/>
      <c r="H471" s="44"/>
      <c r="I471" s="44"/>
    </row>
    <row r="472" spans="1:9" ht="15.75">
      <c r="A472" s="39">
        <f t="shared" si="15"/>
        <v>471</v>
      </c>
      <c r="B472" s="52" t="str">
        <f t="shared" si="14"/>
        <v xml:space="preserve">   </v>
      </c>
      <c r="C472" s="72"/>
      <c r="D472" s="72"/>
      <c r="E472" s="73"/>
      <c r="F472" s="44"/>
      <c r="G472" s="44"/>
      <c r="H472" s="44"/>
      <c r="I472" s="44"/>
    </row>
    <row r="473" spans="1:9" ht="15.75">
      <c r="A473" s="39">
        <f t="shared" si="15"/>
        <v>472</v>
      </c>
      <c r="B473" s="52" t="str">
        <f t="shared" si="14"/>
        <v xml:space="preserve">   </v>
      </c>
      <c r="C473" s="72"/>
      <c r="D473" s="72"/>
      <c r="E473" s="73"/>
      <c r="F473" s="44"/>
      <c r="G473" s="44"/>
      <c r="H473" s="44"/>
      <c r="I473" s="44"/>
    </row>
    <row r="474" spans="1:9" ht="15.75">
      <c r="A474" s="39">
        <f t="shared" si="15"/>
        <v>473</v>
      </c>
      <c r="B474" s="52" t="str">
        <f t="shared" si="14"/>
        <v xml:space="preserve">   </v>
      </c>
      <c r="C474" s="72"/>
      <c r="D474" s="72"/>
      <c r="E474" s="73"/>
      <c r="F474" s="44"/>
      <c r="G474" s="44"/>
      <c r="H474" s="44"/>
      <c r="I474" s="44"/>
    </row>
    <row r="475" spans="1:9" ht="15.75">
      <c r="A475" s="39">
        <f t="shared" si="15"/>
        <v>474</v>
      </c>
      <c r="B475" s="52" t="str">
        <f t="shared" si="14"/>
        <v xml:space="preserve">   </v>
      </c>
      <c r="C475" s="72"/>
      <c r="D475" s="72"/>
      <c r="E475" s="73"/>
      <c r="F475" s="44"/>
      <c r="G475" s="44"/>
      <c r="H475" s="44"/>
      <c r="I475" s="44"/>
    </row>
    <row r="476" spans="1:9" ht="15.75">
      <c r="A476" s="39">
        <f t="shared" si="15"/>
        <v>475</v>
      </c>
      <c r="B476" s="52" t="str">
        <f t="shared" si="14"/>
        <v xml:space="preserve">   </v>
      </c>
      <c r="C476" s="72"/>
      <c r="D476" s="72"/>
      <c r="E476" s="73"/>
      <c r="F476" s="44"/>
      <c r="G476" s="44"/>
      <c r="H476" s="44"/>
      <c r="I476" s="44"/>
    </row>
    <row r="477" spans="1:9" ht="15.75">
      <c r="A477" s="39">
        <f t="shared" si="15"/>
        <v>476</v>
      </c>
      <c r="B477" s="52" t="str">
        <f t="shared" si="14"/>
        <v xml:space="preserve">   </v>
      </c>
      <c r="C477" s="72"/>
      <c r="D477" s="72"/>
      <c r="E477" s="73"/>
      <c r="F477" s="44"/>
      <c r="G477" s="44"/>
      <c r="H477" s="44"/>
      <c r="I477" s="44"/>
    </row>
    <row r="478" spans="1:9" ht="15.75">
      <c r="A478" s="39">
        <f t="shared" si="15"/>
        <v>477</v>
      </c>
      <c r="B478" s="52" t="str">
        <f t="shared" si="14"/>
        <v xml:space="preserve">   </v>
      </c>
      <c r="C478" s="72"/>
      <c r="D478" s="72"/>
      <c r="E478" s="73"/>
      <c r="F478" s="44"/>
      <c r="G478" s="44"/>
      <c r="H478" s="44"/>
      <c r="I478" s="44"/>
    </row>
    <row r="479" spans="1:9" ht="15.75">
      <c r="A479" s="39">
        <f t="shared" si="15"/>
        <v>478</v>
      </c>
      <c r="B479" s="52" t="str">
        <f t="shared" si="14"/>
        <v xml:space="preserve">   </v>
      </c>
      <c r="C479" s="72"/>
      <c r="D479" s="72"/>
      <c r="E479" s="73"/>
      <c r="F479" s="44"/>
      <c r="G479" s="44"/>
      <c r="H479" s="44"/>
      <c r="I479" s="44"/>
    </row>
    <row r="480" spans="1:9" ht="15.75">
      <c r="A480" s="39">
        <f t="shared" si="15"/>
        <v>479</v>
      </c>
      <c r="B480" s="52" t="str">
        <f t="shared" si="14"/>
        <v xml:space="preserve">   </v>
      </c>
      <c r="C480" s="72"/>
      <c r="D480" s="72"/>
      <c r="E480" s="73"/>
      <c r="F480" s="44"/>
      <c r="G480" s="44"/>
      <c r="H480" s="44"/>
      <c r="I480" s="44"/>
    </row>
    <row r="481" spans="1:9" ht="15.75">
      <c r="A481" s="39">
        <f t="shared" si="15"/>
        <v>480</v>
      </c>
      <c r="B481" s="52" t="str">
        <f t="shared" si="14"/>
        <v xml:space="preserve">   </v>
      </c>
      <c r="C481" s="72"/>
      <c r="D481" s="72"/>
      <c r="E481" s="73"/>
      <c r="F481" s="44"/>
      <c r="G481" s="44"/>
      <c r="H481" s="44"/>
      <c r="I481" s="44"/>
    </row>
    <row r="482" spans="1:9" ht="15.75">
      <c r="A482" s="39">
        <f t="shared" si="15"/>
        <v>481</v>
      </c>
      <c r="B482" s="52" t="str">
        <f t="shared" si="14"/>
        <v xml:space="preserve">   </v>
      </c>
      <c r="C482" s="72"/>
      <c r="D482" s="72"/>
      <c r="E482" s="73"/>
      <c r="F482" s="44"/>
      <c r="G482" s="44"/>
      <c r="H482" s="44"/>
      <c r="I482" s="44"/>
    </row>
    <row r="483" spans="1:9" ht="15.75">
      <c r="A483" s="39">
        <f t="shared" si="15"/>
        <v>482</v>
      </c>
      <c r="B483" s="52" t="str">
        <f t="shared" si="14"/>
        <v xml:space="preserve">   </v>
      </c>
      <c r="C483" s="72"/>
      <c r="D483" s="72"/>
      <c r="E483" s="73"/>
      <c r="F483" s="44"/>
      <c r="G483" s="44"/>
      <c r="H483" s="44"/>
      <c r="I483" s="44"/>
    </row>
    <row r="484" spans="1:9" ht="15.75">
      <c r="A484" s="39">
        <f t="shared" si="15"/>
        <v>483</v>
      </c>
      <c r="B484" s="52" t="str">
        <f t="shared" si="14"/>
        <v xml:space="preserve">   </v>
      </c>
      <c r="C484" s="72"/>
      <c r="D484" s="72"/>
      <c r="E484" s="73"/>
      <c r="F484" s="44"/>
      <c r="G484" s="44"/>
      <c r="H484" s="44"/>
      <c r="I484" s="44"/>
    </row>
    <row r="485" spans="1:9" ht="15.75">
      <c r="A485" s="39">
        <f t="shared" si="15"/>
        <v>484</v>
      </c>
      <c r="B485" s="52" t="str">
        <f t="shared" si="14"/>
        <v xml:space="preserve">   </v>
      </c>
      <c r="C485" s="72"/>
      <c r="D485" s="72"/>
      <c r="E485" s="73"/>
      <c r="F485" s="44"/>
      <c r="G485" s="44"/>
      <c r="H485" s="44"/>
      <c r="I485" s="44"/>
    </row>
    <row r="486" spans="1:9" ht="15.75">
      <c r="A486" s="39">
        <f t="shared" si="15"/>
        <v>485</v>
      </c>
      <c r="B486" s="52" t="str">
        <f t="shared" si="14"/>
        <v xml:space="preserve">   </v>
      </c>
      <c r="C486" s="72"/>
      <c r="D486" s="72"/>
      <c r="E486" s="73"/>
      <c r="F486" s="44"/>
      <c r="G486" s="44"/>
      <c r="H486" s="44"/>
      <c r="I486" s="44"/>
    </row>
    <row r="487" spans="1:9" ht="15.75">
      <c r="A487" s="39">
        <f t="shared" si="15"/>
        <v>486</v>
      </c>
      <c r="B487" s="52" t="str">
        <f t="shared" si="14"/>
        <v xml:space="preserve">   </v>
      </c>
      <c r="C487" s="72"/>
      <c r="D487" s="72"/>
      <c r="E487" s="73"/>
      <c r="F487" s="44"/>
      <c r="G487" s="44"/>
      <c r="H487" s="44"/>
      <c r="I487" s="44"/>
    </row>
    <row r="488" spans="1:9" ht="15.75">
      <c r="A488" s="39">
        <f t="shared" si="15"/>
        <v>487</v>
      </c>
      <c r="B488" s="52" t="str">
        <f t="shared" si="14"/>
        <v xml:space="preserve">   </v>
      </c>
      <c r="C488" s="72"/>
      <c r="D488" s="72"/>
      <c r="E488" s="73"/>
      <c r="F488" s="44"/>
      <c r="G488" s="44"/>
      <c r="H488" s="44"/>
      <c r="I488" s="44"/>
    </row>
    <row r="489" spans="1:9" ht="15.75">
      <c r="A489" s="39">
        <f t="shared" si="15"/>
        <v>488</v>
      </c>
      <c r="B489" s="52" t="str">
        <f t="shared" si="14"/>
        <v xml:space="preserve">   </v>
      </c>
      <c r="C489" s="72"/>
      <c r="D489" s="72"/>
      <c r="E489" s="73"/>
      <c r="F489" s="44"/>
      <c r="G489" s="44"/>
      <c r="H489" s="44"/>
      <c r="I489" s="44"/>
    </row>
    <row r="490" spans="1:9" ht="15.75">
      <c r="A490" s="39">
        <f t="shared" si="15"/>
        <v>489</v>
      </c>
      <c r="B490" s="52" t="str">
        <f t="shared" si="14"/>
        <v xml:space="preserve">   </v>
      </c>
      <c r="C490" s="72"/>
      <c r="D490" s="72"/>
      <c r="E490" s="73"/>
      <c r="F490" s="44"/>
      <c r="G490" s="44"/>
      <c r="H490" s="44"/>
      <c r="I490" s="44"/>
    </row>
    <row r="491" spans="1:9" ht="15.75">
      <c r="A491" s="39">
        <f t="shared" si="15"/>
        <v>490</v>
      </c>
      <c r="B491" s="52" t="str">
        <f t="shared" si="14"/>
        <v xml:space="preserve">   </v>
      </c>
      <c r="C491" s="72"/>
      <c r="D491" s="72"/>
      <c r="E491" s="73"/>
      <c r="F491" s="44"/>
      <c r="G491" s="44"/>
      <c r="H491" s="44"/>
      <c r="I491" s="44"/>
    </row>
    <row r="492" spans="1:9" ht="15.75">
      <c r="A492" s="39">
        <f t="shared" si="15"/>
        <v>491</v>
      </c>
      <c r="B492" s="52" t="str">
        <f t="shared" si="14"/>
        <v xml:space="preserve">   </v>
      </c>
      <c r="C492" s="72"/>
      <c r="D492" s="72"/>
      <c r="E492" s="73"/>
      <c r="F492" s="44"/>
      <c r="G492" s="44"/>
      <c r="H492" s="44"/>
      <c r="I492" s="44"/>
    </row>
    <row r="493" spans="1:9" ht="15.75">
      <c r="A493" s="39">
        <f t="shared" si="15"/>
        <v>492</v>
      </c>
      <c r="B493" s="52" t="str">
        <f t="shared" si="14"/>
        <v xml:space="preserve">   </v>
      </c>
      <c r="C493" s="72"/>
      <c r="D493" s="72"/>
      <c r="E493" s="73"/>
      <c r="F493" s="44"/>
      <c r="G493" s="44"/>
      <c r="H493" s="44"/>
      <c r="I493" s="44"/>
    </row>
    <row r="494" spans="1:9" ht="15.75">
      <c r="A494" s="39">
        <f t="shared" si="15"/>
        <v>493</v>
      </c>
      <c r="B494" s="52" t="str">
        <f t="shared" si="14"/>
        <v xml:space="preserve">   </v>
      </c>
      <c r="C494" s="72"/>
      <c r="D494" s="72"/>
      <c r="E494" s="73"/>
      <c r="F494" s="44"/>
      <c r="G494" s="44"/>
      <c r="H494" s="44"/>
      <c r="I494" s="44"/>
    </row>
    <row r="495" spans="1:9" ht="15.75">
      <c r="A495" s="39">
        <f t="shared" si="15"/>
        <v>494</v>
      </c>
      <c r="B495" s="52" t="str">
        <f t="shared" si="14"/>
        <v xml:space="preserve">   </v>
      </c>
      <c r="C495" s="72"/>
      <c r="D495" s="72"/>
      <c r="E495" s="73"/>
      <c r="F495" s="44"/>
      <c r="G495" s="44"/>
      <c r="H495" s="44"/>
      <c r="I495" s="44"/>
    </row>
    <row r="496" spans="1:9" ht="15.75">
      <c r="A496" s="39">
        <f t="shared" si="15"/>
        <v>495</v>
      </c>
      <c r="B496" s="52" t="str">
        <f t="shared" si="14"/>
        <v xml:space="preserve">   </v>
      </c>
      <c r="C496" s="45"/>
      <c r="D496" s="45"/>
      <c r="E496" s="44"/>
      <c r="F496" s="44"/>
      <c r="G496" s="44"/>
      <c r="H496" s="44"/>
      <c r="I496" s="44"/>
    </row>
    <row r="497" spans="2:2" ht="15.75">
      <c r="B497" s="52" t="str">
        <f t="shared" ref="B497:B514" si="16">C497&amp;" "&amp;D497 &amp;" "&amp;E497</f>
        <v xml:space="preserve">  </v>
      </c>
    </row>
    <row r="498" spans="2:2" ht="15.75">
      <c r="B498" s="52" t="str">
        <f t="shared" si="16"/>
        <v xml:space="preserve">  </v>
      </c>
    </row>
    <row r="499" spans="2:2" ht="15.75">
      <c r="B499" s="52" t="str">
        <f t="shared" si="16"/>
        <v xml:space="preserve">  </v>
      </c>
    </row>
    <row r="500" spans="2:2" ht="15.75">
      <c r="B500" s="52" t="str">
        <f t="shared" si="16"/>
        <v xml:space="preserve">  </v>
      </c>
    </row>
    <row r="501" spans="2:2" ht="15.75">
      <c r="B501" s="52" t="str">
        <f t="shared" si="16"/>
        <v xml:space="preserve">  </v>
      </c>
    </row>
    <row r="502" spans="2:2" ht="15.75">
      <c r="B502" s="52" t="str">
        <f t="shared" si="16"/>
        <v xml:space="preserve">  </v>
      </c>
    </row>
    <row r="503" spans="2:2" ht="15.75">
      <c r="B503" s="52" t="str">
        <f t="shared" si="16"/>
        <v xml:space="preserve">  </v>
      </c>
    </row>
    <row r="504" spans="2:2" ht="15.75">
      <c r="B504" s="52" t="str">
        <f t="shared" si="16"/>
        <v xml:space="preserve">  </v>
      </c>
    </row>
    <row r="505" spans="2:2" ht="15.75">
      <c r="B505" s="52" t="str">
        <f t="shared" si="16"/>
        <v xml:space="preserve">  </v>
      </c>
    </row>
    <row r="506" spans="2:2" ht="15.75">
      <c r="B506" s="52" t="str">
        <f t="shared" si="16"/>
        <v xml:space="preserve">  </v>
      </c>
    </row>
    <row r="507" spans="2:2" ht="15.75">
      <c r="B507" s="52" t="str">
        <f t="shared" si="16"/>
        <v xml:space="preserve">  </v>
      </c>
    </row>
    <row r="508" spans="2:2" ht="15.75">
      <c r="B508" s="52" t="str">
        <f t="shared" si="16"/>
        <v xml:space="preserve">  </v>
      </c>
    </row>
    <row r="509" spans="2:2" ht="15.75">
      <c r="B509" s="52" t="str">
        <f t="shared" si="16"/>
        <v xml:space="preserve">  </v>
      </c>
    </row>
    <row r="510" spans="2:2" ht="15.75">
      <c r="B510" s="52" t="str">
        <f t="shared" si="16"/>
        <v xml:space="preserve">  </v>
      </c>
    </row>
    <row r="511" spans="2:2" ht="15.75">
      <c r="B511" s="52" t="str">
        <f t="shared" si="16"/>
        <v xml:space="preserve">  </v>
      </c>
    </row>
    <row r="512" spans="2:2" ht="15.75">
      <c r="B512" s="52" t="str">
        <f t="shared" si="16"/>
        <v xml:space="preserve">  </v>
      </c>
    </row>
    <row r="513" spans="2:2" ht="15.75">
      <c r="B513" s="52" t="str">
        <f t="shared" si="16"/>
        <v xml:space="preserve">  </v>
      </c>
    </row>
    <row r="514" spans="2:2" ht="15.75">
      <c r="B514" s="52" t="str">
        <f t="shared" si="16"/>
        <v xml:space="preserve">  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TRACK</vt:lpstr>
      <vt:lpstr>FIELD</vt:lpstr>
      <vt:lpstr>ATHLETES</vt:lpstr>
      <vt:lpstr>TRACK!Print_Area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yoac</dc:creator>
  <cp:lastModifiedBy>yoac</cp:lastModifiedBy>
  <cp:lastPrinted>2018-04-21T16:29:18Z</cp:lastPrinted>
  <dcterms:created xsi:type="dcterms:W3CDTF">2016-05-21T10:18:49Z</dcterms:created>
  <dcterms:modified xsi:type="dcterms:W3CDTF">2019-04-22T18:00:36Z</dcterms:modified>
</cp:coreProperties>
</file>